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defaultThemeVersion="124226"/>
  <mc:AlternateContent xmlns:mc="http://schemas.openxmlformats.org/markup-compatibility/2006">
    <mc:Choice Requires="x15">
      <x15ac:absPath xmlns:x15ac="http://schemas.microsoft.com/office/spreadsheetml/2010/11/ac" url="C:\Users\silvia.pinzon\Downloads\"/>
    </mc:Choice>
  </mc:AlternateContent>
  <xr:revisionPtr revIDLastSave="1" documentId="13_ncr:1_{C23CB14E-CFEE-49C4-A9DA-C242C81623E9}" xr6:coauthVersionLast="47" xr6:coauthVersionMax="47" xr10:uidLastSave="{A5643F04-94B3-4AF8-9A71-08C89B85CDA0}"/>
  <bookViews>
    <workbookView xWindow="-108" yWindow="-108" windowWidth="23256" windowHeight="12576" activeTab="10" xr2:uid="{00000000-000D-0000-FFFF-FFFF00000000}"/>
  </bookViews>
  <sheets>
    <sheet name="FORMATO " sheetId="2" r:id="rId1"/>
    <sheet name="A" sheetId="5" r:id="rId2"/>
    <sheet name="B" sheetId="6" r:id="rId3"/>
    <sheet name="C" sheetId="7" r:id="rId4"/>
    <sheet name="D" sheetId="8" r:id="rId5"/>
    <sheet name="E" sheetId="9" r:id="rId6"/>
    <sheet name="F" sheetId="10" r:id="rId7"/>
    <sheet name="G" sheetId="11" r:id="rId8"/>
    <sheet name="H" sheetId="12" r:id="rId9"/>
    <sheet name="I" sheetId="13" r:id="rId10"/>
    <sheet name="Ejemplo" sheetId="15" r:id="rId11"/>
    <sheet name="ESRI_MAPINFO_SHEET" sheetId="3" state="very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5" l="1"/>
  <c r="E22" i="15"/>
  <c r="E21" i="15"/>
  <c r="E20" i="15"/>
  <c r="E19" i="15"/>
  <c r="E18" i="15"/>
  <c r="D18" i="15"/>
  <c r="C19" i="15" s="1"/>
  <c r="D19" i="15" s="1"/>
  <c r="C20" i="15" s="1"/>
  <c r="D20" i="15" s="1"/>
  <c r="C21" i="15" s="1"/>
  <c r="D21" i="15" s="1"/>
  <c r="C22" i="15" s="1"/>
  <c r="D22" i="15" s="1"/>
  <c r="C23" i="15" s="1"/>
  <c r="D23" i="15" s="1"/>
  <c r="C18" i="15"/>
  <c r="E14" i="15"/>
  <c r="D14" i="15"/>
  <c r="E28" i="13"/>
  <c r="E19" i="13"/>
  <c r="E18" i="13"/>
  <c r="E27" i="13"/>
  <c r="E26" i="13"/>
  <c r="E25" i="13"/>
  <c r="E24" i="13"/>
  <c r="E23" i="13"/>
  <c r="E22" i="13"/>
  <c r="E21" i="13"/>
  <c r="E20" i="13"/>
  <c r="C18" i="13"/>
  <c r="E14" i="13"/>
  <c r="D18" i="12"/>
  <c r="E14" i="12"/>
  <c r="E28" i="12"/>
  <c r="E27" i="12"/>
  <c r="E26" i="12"/>
  <c r="E25" i="12"/>
  <c r="E24" i="12"/>
  <c r="E23" i="12"/>
  <c r="E22" i="12"/>
  <c r="E21" i="12"/>
  <c r="E20" i="12"/>
  <c r="E19" i="12"/>
  <c r="E18" i="12"/>
  <c r="C18" i="12"/>
  <c r="D14" i="12"/>
  <c r="C19" i="12" s="1"/>
  <c r="D19" i="12" s="1"/>
  <c r="C20" i="12" s="1"/>
  <c r="D20" i="12" s="1"/>
  <c r="C21" i="12" s="1"/>
  <c r="D21" i="12" s="1"/>
  <c r="C22" i="12" s="1"/>
  <c r="D22" i="12" s="1"/>
  <c r="C23" i="12" s="1"/>
  <c r="D23" i="12" s="1"/>
  <c r="C24" i="12" s="1"/>
  <c r="D24" i="12" s="1"/>
  <c r="C25" i="12" s="1"/>
  <c r="D25" i="12" s="1"/>
  <c r="C26" i="12" s="1"/>
  <c r="D26" i="12" s="1"/>
  <c r="C27" i="12" s="1"/>
  <c r="D27" i="12" s="1"/>
  <c r="C28" i="12" s="1"/>
  <c r="D28" i="12" s="1"/>
  <c r="E28" i="11"/>
  <c r="E18" i="11"/>
  <c r="D28" i="11"/>
  <c r="D23" i="11"/>
  <c r="D18" i="11"/>
  <c r="E14" i="11"/>
  <c r="D19" i="11"/>
  <c r="C18" i="11"/>
  <c r="E27" i="11"/>
  <c r="E26" i="11"/>
  <c r="E25" i="11"/>
  <c r="E24" i="11"/>
  <c r="E23" i="11"/>
  <c r="E22" i="11"/>
  <c r="E21" i="11"/>
  <c r="E20" i="11"/>
  <c r="E19" i="11"/>
  <c r="D14" i="11"/>
  <c r="E18" i="7"/>
  <c r="E19" i="10"/>
  <c r="E20" i="10"/>
  <c r="E21" i="10"/>
  <c r="E22" i="10"/>
  <c r="E23" i="10"/>
  <c r="E18" i="10"/>
  <c r="E26" i="2"/>
  <c r="E18" i="9"/>
  <c r="D18" i="9"/>
  <c r="E23" i="9"/>
  <c r="E22" i="9"/>
  <c r="E21" i="9"/>
  <c r="E20" i="9"/>
  <c r="E19" i="9"/>
  <c r="C18" i="9"/>
  <c r="D14" i="9"/>
  <c r="E14" i="9" s="1"/>
  <c r="C19" i="9" s="1"/>
  <c r="D19" i="9" s="1"/>
  <c r="C20" i="9" s="1"/>
  <c r="D20" i="9" s="1"/>
  <c r="C21" i="9" s="1"/>
  <c r="D21" i="9" s="1"/>
  <c r="C22" i="9" s="1"/>
  <c r="D22" i="9" s="1"/>
  <c r="C23" i="9" s="1"/>
  <c r="D23" i="9" s="1"/>
  <c r="D23" i="8"/>
  <c r="E19" i="8"/>
  <c r="E20" i="8"/>
  <c r="E21" i="8"/>
  <c r="E22" i="8"/>
  <c r="E23" i="8"/>
  <c r="E18" i="8"/>
  <c r="D19" i="8"/>
  <c r="D18" i="8"/>
  <c r="C18" i="10"/>
  <c r="D14" i="10"/>
  <c r="C18" i="8"/>
  <c r="C19" i="8" s="1"/>
  <c r="C20" i="8" s="1"/>
  <c r="D14" i="8"/>
  <c r="E14" i="8" s="1"/>
  <c r="E23" i="7"/>
  <c r="E22" i="7"/>
  <c r="E21" i="7"/>
  <c r="E20" i="7"/>
  <c r="E19" i="7"/>
  <c r="C18" i="7"/>
  <c r="D14" i="7"/>
  <c r="E14" i="7" s="1"/>
  <c r="E23" i="6"/>
  <c r="E22" i="6"/>
  <c r="E21" i="6"/>
  <c r="E20" i="6"/>
  <c r="E19" i="6"/>
  <c r="E18" i="6"/>
  <c r="C18" i="6"/>
  <c r="D14" i="6"/>
  <c r="E14" i="6" s="1"/>
  <c r="E22" i="5"/>
  <c r="E21" i="5"/>
  <c r="E20" i="5"/>
  <c r="E19" i="5"/>
  <c r="E18" i="5"/>
  <c r="C18" i="5"/>
  <c r="D14" i="5"/>
  <c r="E14" i="5" s="1"/>
  <c r="C19" i="11" l="1"/>
  <c r="C20" i="11" s="1"/>
  <c r="D20" i="11" s="1"/>
  <c r="C21" i="11" s="1"/>
  <c r="D21" i="11" s="1"/>
  <c r="C22" i="11" s="1"/>
  <c r="D22" i="11" s="1"/>
  <c r="C23" i="11" s="1"/>
  <c r="C24" i="11" s="1"/>
  <c r="E14" i="10"/>
  <c r="D18" i="10" s="1"/>
  <c r="C19" i="10" s="1"/>
  <c r="D19" i="10" s="1"/>
  <c r="C20" i="10" s="1"/>
  <c r="D20" i="10" s="1"/>
  <c r="C21" i="10" s="1"/>
  <c r="D21" i="10" s="1"/>
  <c r="C22" i="10" s="1"/>
  <c r="D22" i="10" s="1"/>
  <c r="C23" i="10" s="1"/>
  <c r="D23" i="10" s="1"/>
  <c r="D20" i="8"/>
  <c r="C21" i="8" s="1"/>
  <c r="D18" i="7"/>
  <c r="C19" i="7" s="1"/>
  <c r="D19" i="7" s="1"/>
  <c r="C20" i="7" s="1"/>
  <c r="D20" i="7" s="1"/>
  <c r="C21" i="7" s="1"/>
  <c r="D21" i="7" s="1"/>
  <c r="C22" i="7" s="1"/>
  <c r="D22" i="7" s="1"/>
  <c r="C23" i="7" s="1"/>
  <c r="D23" i="7" s="1"/>
  <c r="D18" i="6"/>
  <c r="C19" i="6" s="1"/>
  <c r="D19" i="6" s="1"/>
  <c r="C20" i="6" s="1"/>
  <c r="D20" i="6" s="1"/>
  <c r="C21" i="6" s="1"/>
  <c r="D21" i="6" s="1"/>
  <c r="C22" i="6" s="1"/>
  <c r="D22" i="6" s="1"/>
  <c r="C23" i="6" s="1"/>
  <c r="D23" i="6" s="1"/>
  <c r="D18" i="5"/>
  <c r="E9" i="2"/>
  <c r="F7" i="2" s="1"/>
  <c r="D24" i="11" l="1"/>
  <c r="C25" i="11" s="1"/>
  <c r="D21" i="8"/>
  <c r="C22" i="8" s="1"/>
  <c r="C19" i="5"/>
  <c r="D19" i="5" s="1"/>
  <c r="C20" i="5" s="1"/>
  <c r="D20" i="5" s="1"/>
  <c r="C21" i="5" s="1"/>
  <c r="D25" i="11" l="1"/>
  <c r="C26" i="11" s="1"/>
  <c r="D22" i="8"/>
  <c r="C23" i="8" s="1"/>
  <c r="D21" i="5"/>
  <c r="C22" i="5" s="1"/>
  <c r="D22" i="5" s="1"/>
  <c r="D26" i="11" l="1"/>
  <c r="C27" i="11" s="1"/>
  <c r="D27" i="11" l="1"/>
  <c r="C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A4" authorId="0" shapeId="0" xr:uid="{516DB0E4-41A9-4A33-A2A2-076A513037BA}">
      <text>
        <r>
          <rPr>
            <sz val="9"/>
            <color indexed="81"/>
            <rFont val="Tahoma"/>
            <family val="2"/>
          </rPr>
          <t>Registre la razón social de la empresa social del estado a la que se promovió el acuerdo de reestructuración de pasivos. 
Campo: texto - MAYÚSCULA</t>
        </r>
      </text>
    </comment>
    <comment ref="E7" authorId="0" shapeId="0" xr:uid="{7942690C-9B78-47EF-A140-688D10D2FA8D}">
      <text>
        <r>
          <rPr>
            <sz val="9"/>
            <color indexed="81"/>
            <rFont val="Tahoma"/>
            <family val="2"/>
          </rPr>
          <t xml:space="preserve">Registre el valor del activo corriente contenido en el estado de situación financiera que se presentó en la solicitud de promoción del acuerdo de reestructuración de pasivos. </t>
        </r>
        <r>
          <rPr>
            <sz val="9"/>
            <color indexed="81"/>
            <rFont val="Tahoma"/>
            <family val="2"/>
          </rPr>
          <t xml:space="preserve">
El valor completo en pesos colombianos. 
Campo: Numérico</t>
        </r>
      </text>
    </comment>
    <comment ref="F7" authorId="0" shapeId="0" xr:uid="{60932004-8744-49D8-9CA8-60CA8FD85C83}">
      <text>
        <r>
          <rPr>
            <sz val="9"/>
            <color indexed="81"/>
            <rFont val="Tahoma"/>
            <family val="2"/>
          </rPr>
          <t>Corresponde al total del activo expresado en salarios mínimos legales mensuales vigentes. 
total activo / valor del salario mínimo legal mensual vigente
Campo: numérico</t>
        </r>
      </text>
    </comment>
    <comment ref="E8" authorId="0" shapeId="0" xr:uid="{BA9D7AA6-D2F9-47E6-915D-1676B44BB502}">
      <text>
        <r>
          <rPr>
            <sz val="9"/>
            <color indexed="81"/>
            <rFont val="Tahoma"/>
            <family val="2"/>
          </rPr>
          <t xml:space="preserve">Registre el valor del activo no corriente contenido en el estado de situación financiera que se presentó en la solicitud de promoción del acuerdo de reestructuración de pasivos. 
El valor completo en pesos colombianos. 
Campo: Numérico
</t>
        </r>
      </text>
    </comment>
    <comment ref="E9" authorId="0" shapeId="0" xr:uid="{48AF6FE0-9875-4976-B82E-7D43049589DE}">
      <text>
        <r>
          <rPr>
            <sz val="9"/>
            <color indexed="81"/>
            <rFont val="Tahoma"/>
            <family val="2"/>
          </rPr>
          <t xml:space="preserve">Corresponde a la sumatoria del activo corriente y activo no corriente.
El valor completo en pesos colombianos. 
Campo: numérico
</t>
        </r>
      </text>
    </comment>
    <comment ref="E11" authorId="0" shapeId="0" xr:uid="{310F1319-27C6-4327-B7BC-C941A48FAAD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 ref="B13" authorId="0" shapeId="0" xr:uid="{BAF3C00F-6174-4773-80BA-E276E991C1D9}">
      <text>
        <r>
          <rPr>
            <sz val="9"/>
            <color indexed="81"/>
            <rFont val="Tahoma"/>
            <family val="2"/>
          </rPr>
          <t>Resalte con negrita la clase en la que se ubica el vigilado según el valor de sus activos y diligencia la hoja correspondiente.</t>
        </r>
      </text>
    </comment>
    <comment ref="B26" authorId="0" shapeId="0" xr:uid="{9C4BD678-80DE-4A11-96F8-640E54B741A7}">
      <text>
        <r>
          <rPr>
            <sz val="9"/>
            <color indexed="81"/>
            <rFont val="Tahoma"/>
            <family val="2"/>
          </rPr>
          <t xml:space="preserve">Registre la clase en la que se ubica la Entidad de acuerdo con el monto de sus activos. </t>
        </r>
      </text>
    </comment>
    <comment ref="C26" authorId="0" shapeId="0" xr:uid="{446FD12A-9C3D-4ECC-83E1-E713865971A8}">
      <text>
        <r>
          <rPr>
            <sz val="9"/>
            <color indexed="81"/>
            <rFont val="Tahoma"/>
            <family val="2"/>
          </rPr>
          <t>Registre el valor de los honorarios mensuales en SMLMV según la hoja a la que corresponda la clase (A-I).</t>
        </r>
        <r>
          <rPr>
            <sz val="9"/>
            <color indexed="81"/>
            <rFont val="Tahoma"/>
            <family val="2"/>
          </rPr>
          <t xml:space="preserve">
</t>
        </r>
      </text>
    </comment>
    <comment ref="E26" authorId="0" shapeId="0" xr:uid="{0986B602-0A75-4AFF-8A1F-62E1FE5EDB08}">
      <text>
        <r>
          <rPr>
            <sz val="9"/>
            <color indexed="81"/>
            <rFont val="Tahoma"/>
            <family val="2"/>
          </rPr>
          <t xml:space="preserve">Corresponde al monto de honorarios mensuales en SMLMV multiplicado por el valor del SMLMV.
</t>
        </r>
      </text>
    </comment>
    <comment ref="B27" authorId="0" shapeId="0" xr:uid="{7B24FD8F-837B-4F68-9EFC-ADA59A2AD99F}">
      <text>
        <r>
          <rPr>
            <sz val="9"/>
            <color indexed="81"/>
            <rFont val="Tahoma"/>
            <family val="2"/>
          </rPr>
          <t xml:space="preserve">Registre la fuente de información la cual debe corresponder al estado de situación financiera adjunto a la solicitud de promoción del acuerdo de reestructuración.
Campo: texto - mayúscula inicial
</t>
        </r>
      </text>
    </comment>
    <comment ref="B28" authorId="0" shapeId="0" xr:uid="{A88325EC-E309-4EBB-8B48-81440050CBD6}">
      <text>
        <r>
          <rPr>
            <sz val="9"/>
            <color indexed="81"/>
            <rFont val="Tahoma"/>
            <family val="2"/>
          </rPr>
          <t xml:space="preserve">Registre el nombre de quien elabora el estudio técnico.
Campo: texto - mayúscula inicial 
</t>
        </r>
      </text>
    </comment>
    <comment ref="B29" authorId="0" shapeId="0" xr:uid="{51EA7D4B-8839-4E94-A562-A09AED70C5FA}">
      <text>
        <r>
          <rPr>
            <sz val="9"/>
            <color indexed="81"/>
            <rFont val="Tahoma"/>
            <family val="2"/>
          </rPr>
          <t xml:space="preserve">Registre el nombre de quien elabora el estudio técnico.
Campo: texto - mayúscula inicial </t>
        </r>
      </text>
    </comment>
    <comment ref="B30" authorId="0" shapeId="0" xr:uid="{F25E4BE3-4A76-4A7E-B9F9-C1C77D3E1070}">
      <text>
        <r>
          <rPr>
            <sz val="9"/>
            <color indexed="81"/>
            <rFont val="Tahoma"/>
            <family val="2"/>
          </rPr>
          <t>Registre la fecha de elaboración del estudio técnico.</t>
        </r>
        <r>
          <rPr>
            <b/>
            <sz val="9"/>
            <color indexed="81"/>
            <rFont val="Tahoma"/>
            <family val="2"/>
          </rPr>
          <t xml:space="preserve">
</t>
        </r>
        <r>
          <rPr>
            <sz val="9"/>
            <color indexed="81"/>
            <rFont val="Tahoma"/>
            <family val="2"/>
          </rPr>
          <t xml:space="preserve">Campo: fecha - X de XXXX de 20XX.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F11FBBE7-EC40-4FB3-A10D-072BBC9850A4}">
      <text>
        <r>
          <rPr>
            <sz val="9"/>
            <color indexed="81"/>
            <rFont val="Tahoma"/>
            <family val="2"/>
          </rPr>
          <t xml:space="preserve">Registre el valor de los activos de la Entidad en SMLMV.
</t>
        </r>
      </text>
    </comment>
    <comment ref="A14" authorId="0" shapeId="0" xr:uid="{B0D58CE4-7E2F-4645-9886-12205B0F9F3D}">
      <text>
        <r>
          <rPr>
            <sz val="9"/>
            <color indexed="81"/>
            <rFont val="Tahoma"/>
            <family val="2"/>
          </rPr>
          <t>Registre la clase en la que se ubica el vigilado</t>
        </r>
      </text>
    </comment>
    <comment ref="B14" authorId="0" shapeId="0" xr:uid="{0967E0AE-9DEB-4BCD-A673-4968150BA7D4}">
      <text>
        <r>
          <rPr>
            <sz val="9"/>
            <color indexed="81"/>
            <rFont val="Tahoma"/>
            <family val="2"/>
          </rPr>
          <t>Registre la cantidad mínima de SMLMV de los activos del rango.</t>
        </r>
      </text>
    </comment>
    <comment ref="C14" authorId="0" shapeId="0" xr:uid="{38330977-CE22-4DA4-9EB4-EA23CE45D675}">
      <text>
        <r>
          <rPr>
            <sz val="9"/>
            <color indexed="81"/>
            <rFont val="Tahoma"/>
            <family val="2"/>
          </rPr>
          <t xml:space="preserve">Registre la cantidad de activos en SMLMV superiores a 1.000.000 SMLMV.
</t>
        </r>
      </text>
    </comment>
    <comment ref="D14" authorId="0" shapeId="0" xr:uid="{738F63D0-CE31-4F18-829C-690E0830550B}">
      <text>
        <r>
          <rPr>
            <sz val="9"/>
            <color indexed="81"/>
            <rFont val="Tahoma"/>
            <family val="2"/>
          </rPr>
          <t xml:space="preserve">Corresponde a la diferencia entre el rango mínimo y máximo. 
</t>
        </r>
      </text>
    </comment>
    <comment ref="E14" authorId="0" shapeId="0" xr:uid="{77B9DB34-CC50-497B-8877-BEBFDDE8DB3A}">
      <text>
        <r>
          <rPr>
            <sz val="9"/>
            <color indexed="81"/>
            <rFont val="Tahoma"/>
            <family val="2"/>
          </rPr>
          <t xml:space="preserve">Corrresponde a la cantidad proporcional de los activos de acuerdo con los SMLMV que se agrupan en el rango. 
</t>
        </r>
      </text>
    </comment>
    <comment ref="A16" authorId="0" shapeId="0" xr:uid="{6E63E901-9AC9-4DD7-AA84-0E440188B84A}">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56C0E6C1-6234-4489-99C9-9115B61528B7}">
      <text>
        <r>
          <rPr>
            <sz val="9"/>
            <color indexed="81"/>
            <rFont val="Tahoma"/>
            <family val="2"/>
          </rPr>
          <t xml:space="preserve">SMLMV que se agrupan en el rango. 
</t>
        </r>
      </text>
    </comment>
    <comment ref="C16" authorId="0" shapeId="0" xr:uid="{C45CE0E1-B4D6-4792-8DBA-E15AE6592CDA}">
      <text>
        <r>
          <rPr>
            <sz val="9"/>
            <color indexed="81"/>
            <rFont val="Tahoma"/>
            <family val="2"/>
          </rPr>
          <t xml:space="preserve">Registre en la primera línea la cantidad mínima de SMLMV de los activos en que se agrupa.
</t>
        </r>
      </text>
    </comment>
    <comment ref="D16" authorId="0" shapeId="0" xr:uid="{CCF0B93D-7E78-4E9F-81A2-F13C98E024B2}">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A92DA421-A5CD-45CB-8229-6C7A39480CA4}">
      <text>
        <r>
          <rPr>
            <sz val="9"/>
            <color indexed="81"/>
            <rFont val="Tahoma"/>
            <family val="2"/>
          </rPr>
          <t xml:space="preserve">Corresponde a los honorarios mensuales en SMLMV multiplicado por el valor del SMLMV.
</t>
        </r>
      </text>
    </comment>
    <comment ref="D31" authorId="0" shapeId="0" xr:uid="{76D4BEA6-FA62-4FE0-A6B9-927B07D2D43F}">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DA1C1471-BB70-4C8E-AA11-69C72EA8DAD6}">
      <text>
        <r>
          <rPr>
            <sz val="9"/>
            <color indexed="81"/>
            <rFont val="Tahoma"/>
            <family val="2"/>
          </rPr>
          <t xml:space="preserve">Registre el valor de los activos de la Entidad en SMLMV.
</t>
        </r>
      </text>
    </comment>
    <comment ref="A14" authorId="0" shapeId="0" xr:uid="{7D0F95F6-A3DB-47CE-B1FA-A8D5680B21D2}">
      <text>
        <r>
          <rPr>
            <sz val="9"/>
            <color indexed="81"/>
            <rFont val="Tahoma"/>
            <family val="2"/>
          </rPr>
          <t>Registre la clase en la que se ubica el vigilado</t>
        </r>
      </text>
    </comment>
    <comment ref="B14" authorId="0" shapeId="0" xr:uid="{ADF23219-C1EA-44F0-9FD2-E52B4AA923BC}">
      <text>
        <r>
          <rPr>
            <sz val="9"/>
            <color indexed="81"/>
            <rFont val="Tahoma"/>
            <family val="2"/>
          </rPr>
          <t>Registre la cantidad mínima de SMLMV de los activos del rango.</t>
        </r>
      </text>
    </comment>
    <comment ref="C14" authorId="0" shapeId="0" xr:uid="{6E1F784C-AF0F-4B35-9EEC-12DF056C97A4}">
      <text>
        <r>
          <rPr>
            <sz val="9"/>
            <color indexed="81"/>
            <rFont val="Tahoma"/>
            <family val="2"/>
          </rPr>
          <t xml:space="preserve">Registre la cantidad máxima de SMLMV de los activos del rango.
</t>
        </r>
      </text>
    </comment>
    <comment ref="D14" authorId="0" shapeId="0" xr:uid="{C316E97E-7AA3-47E4-ABAE-2B92031628D1}">
      <text>
        <r>
          <rPr>
            <sz val="9"/>
            <color indexed="81"/>
            <rFont val="Tahoma"/>
            <family val="2"/>
          </rPr>
          <t xml:space="preserve">Corresponde a la diferencia entre el rango mínimo y máximo. 
</t>
        </r>
      </text>
    </comment>
    <comment ref="E14" authorId="0" shapeId="0" xr:uid="{DEFFC403-08CB-4A6F-B4C0-A28F1BC5E5DD}">
      <text>
        <r>
          <rPr>
            <sz val="9"/>
            <color indexed="81"/>
            <rFont val="Tahoma"/>
            <family val="2"/>
          </rPr>
          <t xml:space="preserve">Corrresponde a la cantidad proporcional de los activos de acuerdo con los SMLMV que se agrupan en el rango. 
</t>
        </r>
      </text>
    </comment>
    <comment ref="A16" authorId="0" shapeId="0" xr:uid="{203DD588-4755-4BDF-9750-FAA9ACA3ABD7}">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FF6E6F4A-ECC4-44C1-AFF4-99A81B6D8634}">
      <text>
        <r>
          <rPr>
            <sz val="9"/>
            <color indexed="81"/>
            <rFont val="Tahoma"/>
            <family val="2"/>
          </rPr>
          <t xml:space="preserve">SMLMV que se agrupan en el rango. 
</t>
        </r>
      </text>
    </comment>
    <comment ref="C16" authorId="0" shapeId="0" xr:uid="{37A1FC3B-A97F-4FC5-9130-43AB0429C11C}">
      <text>
        <r>
          <rPr>
            <sz val="9"/>
            <color indexed="81"/>
            <rFont val="Tahoma"/>
            <family val="2"/>
          </rPr>
          <t xml:space="preserve">Registre en la primera línea la cantidad mínima de SMLMV de los activos en que se agrupa.
</t>
        </r>
      </text>
    </comment>
    <comment ref="D16" authorId="0" shapeId="0" xr:uid="{883F4214-8C2D-40D3-A049-C19302990F72}">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E5786105-30EC-4C65-93EE-F9020CB52322}">
      <text>
        <r>
          <rPr>
            <sz val="9"/>
            <color indexed="81"/>
            <rFont val="Tahoma"/>
            <family val="2"/>
          </rPr>
          <t xml:space="preserve">Corresponde a los honorarios mensuales en SMLMV multiplicado por el valor del SMLMV.
</t>
        </r>
      </text>
    </comment>
    <comment ref="D26" authorId="0" shapeId="0" xr:uid="{CADF2015-F2FD-4586-AAAA-4B7A77ABDA08}">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C6992137-CD74-456D-A0DC-18ACCA58C7A5}">
      <text>
        <r>
          <rPr>
            <sz val="9"/>
            <color indexed="81"/>
            <rFont val="Tahoma"/>
            <family val="2"/>
          </rPr>
          <t xml:space="preserve">Registre el valor de los activos de la Entidad en SMLMV.
</t>
        </r>
      </text>
    </comment>
    <comment ref="A14" authorId="0" shapeId="0" xr:uid="{CF02D58F-D9DB-477A-8FEB-65CC867479BF}">
      <text>
        <r>
          <rPr>
            <sz val="9"/>
            <color indexed="81"/>
            <rFont val="Tahoma"/>
            <family val="2"/>
          </rPr>
          <t>Registre la clase en la que se ubica el vigilado</t>
        </r>
      </text>
    </comment>
    <comment ref="B14" authorId="0" shapeId="0" xr:uid="{3292B395-96D1-4D40-BB92-5F597F562D2F}">
      <text>
        <r>
          <rPr>
            <sz val="9"/>
            <color indexed="81"/>
            <rFont val="Tahoma"/>
            <family val="2"/>
          </rPr>
          <t>Registre la cantidad mínima de SMLMV de los activos del rango.</t>
        </r>
      </text>
    </comment>
    <comment ref="C14" authorId="0" shapeId="0" xr:uid="{499EC57D-CD88-4340-B118-1DE7574DDACD}">
      <text>
        <r>
          <rPr>
            <sz val="9"/>
            <color indexed="81"/>
            <rFont val="Tahoma"/>
            <family val="2"/>
          </rPr>
          <t xml:space="preserve">Registre la cantidad máxima de SMLMV de los activos del rango.
</t>
        </r>
      </text>
    </comment>
    <comment ref="D14" authorId="0" shapeId="0" xr:uid="{3AA96672-D9CA-4662-B950-F6F8619C4463}">
      <text>
        <r>
          <rPr>
            <sz val="9"/>
            <color indexed="81"/>
            <rFont val="Tahoma"/>
            <family val="2"/>
          </rPr>
          <t xml:space="preserve">Corresponde a la diferencia entre el rango mínimo y máximo. 
</t>
        </r>
      </text>
    </comment>
    <comment ref="E14" authorId="0" shapeId="0" xr:uid="{4346C3B3-5ED3-487A-83E5-22EBF54DD127}">
      <text>
        <r>
          <rPr>
            <sz val="9"/>
            <color indexed="81"/>
            <rFont val="Tahoma"/>
            <family val="2"/>
          </rPr>
          <t xml:space="preserve">Corrresponde a la cantidad proporcional de los activos de acuerdo con los SMLMV que se agrupan en el rango. 
</t>
        </r>
      </text>
    </comment>
    <comment ref="A16" authorId="0" shapeId="0" xr:uid="{90C50C4C-8859-43E3-A82A-9BFE901EB0B2}">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710BACB6-3893-4EB1-ACAB-DF30F0B02910}">
      <text>
        <r>
          <rPr>
            <sz val="9"/>
            <color indexed="81"/>
            <rFont val="Tahoma"/>
            <family val="2"/>
          </rPr>
          <t xml:space="preserve">SMLMV que se agrupan en el rango, sin decimales.  
</t>
        </r>
      </text>
    </comment>
    <comment ref="C16" authorId="0" shapeId="0" xr:uid="{8FB0FB76-9A1A-40FD-985B-E89DB3058A9F}">
      <text>
        <r>
          <rPr>
            <sz val="9"/>
            <color indexed="81"/>
            <rFont val="Tahoma"/>
            <family val="2"/>
          </rPr>
          <t xml:space="preserve">Registre en la primera línea la cantidad mínima de SMLMV de los activos en que se agrupa.
</t>
        </r>
      </text>
    </comment>
    <comment ref="D16" authorId="0" shapeId="0" xr:uid="{458E7751-70CA-49B5-B12D-F6C43C0E9454}">
      <text>
        <r>
          <rPr>
            <sz val="9"/>
            <color indexed="81"/>
            <rFont val="Tahoma"/>
            <family val="2"/>
          </rPr>
          <t>Corresponde al rango mínimo de activos en SMLMV más el monto de activos proporcionales a la cantidad de SMLMV.</t>
        </r>
      </text>
    </comment>
    <comment ref="E16" authorId="0" shapeId="0" xr:uid="{F3306BB0-1212-4C0E-9E05-0D6610B03A80}">
      <text>
        <r>
          <rPr>
            <sz val="9"/>
            <color indexed="81"/>
            <rFont val="Tahoma"/>
            <family val="2"/>
          </rPr>
          <t>Corresponde a los honorarios mensuales en SMLMV multiplicado por el valor del SMLMV.</t>
        </r>
      </text>
    </comment>
    <comment ref="D26" authorId="0" shapeId="0" xr:uid="{F3842226-381A-40F0-9534-2500F33133F6}">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EA1FFCA0-09D0-4C4A-A444-6908DE339458}">
      <text>
        <r>
          <rPr>
            <sz val="9"/>
            <color indexed="81"/>
            <rFont val="Tahoma"/>
            <family val="2"/>
          </rPr>
          <t xml:space="preserve">Registre el valor de los activos de la Entidad en SMLMV.
</t>
        </r>
      </text>
    </comment>
    <comment ref="A14" authorId="0" shapeId="0" xr:uid="{FEA05D45-DD0A-434A-A0BD-BE23450DB56D}">
      <text>
        <r>
          <rPr>
            <sz val="9"/>
            <color indexed="81"/>
            <rFont val="Tahoma"/>
            <family val="2"/>
          </rPr>
          <t>Registre la clase en la que se ubica el vigilado</t>
        </r>
      </text>
    </comment>
    <comment ref="B14" authorId="0" shapeId="0" xr:uid="{A322726C-21C0-4D9C-B1F8-C96E24937343}">
      <text>
        <r>
          <rPr>
            <sz val="9"/>
            <color indexed="81"/>
            <rFont val="Tahoma"/>
            <family val="2"/>
          </rPr>
          <t>Registre la cantidad mínima de SMLMV de los activos del rango.</t>
        </r>
      </text>
    </comment>
    <comment ref="C14" authorId="0" shapeId="0" xr:uid="{7E2F1A98-347D-4BD5-BC3E-7D4EB45F55FF}">
      <text>
        <r>
          <rPr>
            <sz val="9"/>
            <color indexed="81"/>
            <rFont val="Tahoma"/>
            <family val="2"/>
          </rPr>
          <t xml:space="preserve">Registre la cantidad máxima de SMLMV de los activos del rango.
</t>
        </r>
      </text>
    </comment>
    <comment ref="D14" authorId="0" shapeId="0" xr:uid="{943589FE-0D9C-43D7-8C83-43812B9AE3FF}">
      <text>
        <r>
          <rPr>
            <sz val="9"/>
            <color indexed="81"/>
            <rFont val="Tahoma"/>
            <family val="2"/>
          </rPr>
          <t xml:space="preserve">Corresponde a la diferencia entre el rango mínimo y máximo. 
</t>
        </r>
      </text>
    </comment>
    <comment ref="E14" authorId="0" shapeId="0" xr:uid="{5AA9E9B7-20B4-4586-B91E-55116DFA5EB5}">
      <text>
        <r>
          <rPr>
            <sz val="9"/>
            <color indexed="81"/>
            <rFont val="Tahoma"/>
            <family val="2"/>
          </rPr>
          <t xml:space="preserve">Corrresponde a la cantidad proporcional de los activos de acuerdo con los SMLMV que se agrupan en el rango. 
</t>
        </r>
      </text>
    </comment>
    <comment ref="A16" authorId="0" shapeId="0" xr:uid="{80A8F3BC-453A-495C-A48F-E788F96039AB}">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FB05EA74-90BA-43FC-9874-8A35DB99BFAF}">
      <text>
        <r>
          <rPr>
            <sz val="9"/>
            <color indexed="81"/>
            <rFont val="Tahoma"/>
            <family val="2"/>
          </rPr>
          <t xml:space="preserve">SMLMV que se agrupan en el rango. 
</t>
        </r>
      </text>
    </comment>
    <comment ref="C16" authorId="0" shapeId="0" xr:uid="{F81D2448-0632-4AEF-810B-9256B96541C5}">
      <text>
        <r>
          <rPr>
            <sz val="9"/>
            <color indexed="81"/>
            <rFont val="Tahoma"/>
            <family val="2"/>
          </rPr>
          <t xml:space="preserve">Registre en la primera línea la cantidad mínima de SMLMV de los activos en que se agrupa.
</t>
        </r>
      </text>
    </comment>
    <comment ref="D16" authorId="0" shapeId="0" xr:uid="{39B066D5-B7EE-4992-9876-1F0B74925A9B}">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A3A82D25-8BD1-44DA-972E-86BDA2354949}">
      <text>
        <r>
          <rPr>
            <sz val="9"/>
            <color indexed="81"/>
            <rFont val="Tahoma"/>
            <family val="2"/>
          </rPr>
          <t xml:space="preserve">Corresponde a los honorarios mensuales en SMLMV multiplicado por el valor del SMLMV.
</t>
        </r>
      </text>
    </comment>
    <comment ref="D26" authorId="0" shapeId="0" xr:uid="{B3F77DBD-2676-4BB8-83C8-368BE4029E14}">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EB978A0C-364B-42A7-B72C-0EFD6133F045}">
      <text>
        <r>
          <rPr>
            <sz val="9"/>
            <color indexed="81"/>
            <rFont val="Tahoma"/>
            <family val="2"/>
          </rPr>
          <t xml:space="preserve">Registre el valor de los activos de la Entidad en SMLMV.
</t>
        </r>
      </text>
    </comment>
    <comment ref="A14" authorId="0" shapeId="0" xr:uid="{AF0B95AF-BB67-4B67-A807-AE571729AD60}">
      <text>
        <r>
          <rPr>
            <sz val="9"/>
            <color indexed="81"/>
            <rFont val="Tahoma"/>
            <family val="2"/>
          </rPr>
          <t>Registre la clase en la que se ubica el vigilado</t>
        </r>
      </text>
    </comment>
    <comment ref="B14" authorId="0" shapeId="0" xr:uid="{64E5F275-032A-4BE6-8700-6783FF247DCF}">
      <text>
        <r>
          <rPr>
            <sz val="9"/>
            <color indexed="81"/>
            <rFont val="Tahoma"/>
            <family val="2"/>
          </rPr>
          <t>Registre la cantidad mínima de SMLMV de los activos del rango.</t>
        </r>
      </text>
    </comment>
    <comment ref="C14" authorId="0" shapeId="0" xr:uid="{CBF2057D-8A05-49A0-B0CE-1D7A825A7086}">
      <text>
        <r>
          <rPr>
            <sz val="9"/>
            <color indexed="81"/>
            <rFont val="Tahoma"/>
            <family val="2"/>
          </rPr>
          <t xml:space="preserve">Registre la cantidad máxima de SMLMV de los activos del rango.
</t>
        </r>
      </text>
    </comment>
    <comment ref="D14" authorId="0" shapeId="0" xr:uid="{84BA1769-494E-40A7-9A4F-2C8060975F47}">
      <text>
        <r>
          <rPr>
            <sz val="9"/>
            <color indexed="81"/>
            <rFont val="Tahoma"/>
            <family val="2"/>
          </rPr>
          <t xml:space="preserve">Corresponde a la diferencia entre el rango mínimo y máximo. 
</t>
        </r>
      </text>
    </comment>
    <comment ref="E14" authorId="0" shapeId="0" xr:uid="{4D13E78C-381D-40D3-B691-889785E9482F}">
      <text>
        <r>
          <rPr>
            <sz val="9"/>
            <color indexed="81"/>
            <rFont val="Tahoma"/>
            <family val="2"/>
          </rPr>
          <t xml:space="preserve">Corrresponde a la cantidad proporcional de los activos de acuerdo con los SMLMV que se agrupan en el rango. 
</t>
        </r>
      </text>
    </comment>
    <comment ref="A16" authorId="0" shapeId="0" xr:uid="{F2FA0469-3EDD-41FD-B92A-3C359B05564B}">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D3B21427-0774-4A59-B197-AFF7EDF5D152}">
      <text>
        <r>
          <rPr>
            <sz val="9"/>
            <color indexed="81"/>
            <rFont val="Tahoma"/>
            <family val="2"/>
          </rPr>
          <t xml:space="preserve">SMLMV que se agrupan en el rango. 
</t>
        </r>
      </text>
    </comment>
    <comment ref="C16" authorId="0" shapeId="0" xr:uid="{6B25A554-0AD1-49D9-8C20-67B675F004B4}">
      <text>
        <r>
          <rPr>
            <sz val="9"/>
            <color indexed="81"/>
            <rFont val="Tahoma"/>
            <family val="2"/>
          </rPr>
          <t xml:space="preserve">Registre en la primera línea la cantidad mínima de SMLMV de los activos en que se agrupa.
</t>
        </r>
      </text>
    </comment>
    <comment ref="D16" authorId="0" shapeId="0" xr:uid="{0DEAC250-9AED-4EDB-A054-708D27C7E6EC}">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9CD4F6A8-884A-416B-9F38-2DF6AAB3EFA5}">
      <text>
        <r>
          <rPr>
            <sz val="9"/>
            <color indexed="81"/>
            <rFont val="Tahoma"/>
            <family val="2"/>
          </rPr>
          <t xml:space="preserve">Corresponde a los honorarios mensuales en SMLMV multiplicado por el valor del SMLMV.
</t>
        </r>
      </text>
    </comment>
    <comment ref="D26" authorId="0" shapeId="0" xr:uid="{FA5F0757-2493-4770-8213-ECE8FB9CC898}">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6A6A7D91-CA0B-47F3-8460-68E8E4F7E90E}">
      <text>
        <r>
          <rPr>
            <sz val="9"/>
            <color indexed="81"/>
            <rFont val="Tahoma"/>
            <family val="2"/>
          </rPr>
          <t xml:space="preserve">Registre el valor de los activos de la Entidad en SMLMV.
</t>
        </r>
      </text>
    </comment>
    <comment ref="A14" authorId="0" shapeId="0" xr:uid="{E1840F2A-25E1-4097-A716-E6B0A9624AA6}">
      <text>
        <r>
          <rPr>
            <sz val="9"/>
            <color indexed="81"/>
            <rFont val="Tahoma"/>
            <family val="2"/>
          </rPr>
          <t>Registre la clase en la que se ubica el vigilado</t>
        </r>
      </text>
    </comment>
    <comment ref="B14" authorId="0" shapeId="0" xr:uid="{0A16C52C-04D4-46F5-B652-197B662032EF}">
      <text>
        <r>
          <rPr>
            <sz val="9"/>
            <color indexed="81"/>
            <rFont val="Tahoma"/>
            <family val="2"/>
          </rPr>
          <t>Registre la cantidad mínima de SMLMV de los activos del rango.</t>
        </r>
      </text>
    </comment>
    <comment ref="C14" authorId="0" shapeId="0" xr:uid="{D84E4A78-1B01-444E-A3CE-071CC58413A7}">
      <text>
        <r>
          <rPr>
            <sz val="9"/>
            <color indexed="81"/>
            <rFont val="Tahoma"/>
            <family val="2"/>
          </rPr>
          <t xml:space="preserve">Registre la cantidad máxima de SMLMV de los activos del rango.
</t>
        </r>
      </text>
    </comment>
    <comment ref="D14" authorId="0" shapeId="0" xr:uid="{279BD48E-6CC3-4483-A487-4C96AB9FF618}">
      <text>
        <r>
          <rPr>
            <sz val="9"/>
            <color indexed="81"/>
            <rFont val="Tahoma"/>
            <family val="2"/>
          </rPr>
          <t xml:space="preserve">Corresponde a la diferencia entre el rango mínimo y máximo. 
</t>
        </r>
      </text>
    </comment>
    <comment ref="E14" authorId="0" shapeId="0" xr:uid="{4D8FA033-D5C4-40DA-A269-3C78E935E1F1}">
      <text>
        <r>
          <rPr>
            <sz val="9"/>
            <color indexed="81"/>
            <rFont val="Tahoma"/>
            <family val="2"/>
          </rPr>
          <t xml:space="preserve">Corrresponde a la cantidad proporcional de los activos de acuerdo con los SMLMV que se agrupan en el rango. 
</t>
        </r>
      </text>
    </comment>
    <comment ref="A16" authorId="0" shapeId="0" xr:uid="{D1E48A4F-2184-4108-AEE2-F9969399C298}">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42528410-16A2-4D47-A174-D0C250C9D6EC}">
      <text>
        <r>
          <rPr>
            <sz val="9"/>
            <color indexed="81"/>
            <rFont val="Tahoma"/>
            <family val="2"/>
          </rPr>
          <t xml:space="preserve">SMLMV que se agrupan en el rango. 
</t>
        </r>
      </text>
    </comment>
    <comment ref="C16" authorId="0" shapeId="0" xr:uid="{98E55A3B-8740-40EE-A26A-3CDF2F4BA806}">
      <text>
        <r>
          <rPr>
            <sz val="9"/>
            <color indexed="81"/>
            <rFont val="Tahoma"/>
            <family val="2"/>
          </rPr>
          <t xml:space="preserve">Registre en la primera línea la cantidad mínima de SMLMV de los activos en que se agrupa.
</t>
        </r>
      </text>
    </comment>
    <comment ref="D16" authorId="0" shapeId="0" xr:uid="{668B6FBE-A803-486A-BB44-0DAFF13041A1}">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04886F04-B2AB-4269-B9C7-C6B331978281}">
      <text>
        <r>
          <rPr>
            <sz val="9"/>
            <color indexed="81"/>
            <rFont val="Tahoma"/>
            <family val="2"/>
          </rPr>
          <t xml:space="preserve">Corresponde a los honorarios mensuales en SMLMV multiplicado por el valor del SMLMV.
</t>
        </r>
      </text>
    </comment>
    <comment ref="D26" authorId="0" shapeId="0" xr:uid="{902EF812-466F-4779-8775-1DA99EF78AE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104245E6-5EBD-4E36-8E1F-77BE9AD4177E}">
      <text>
        <r>
          <rPr>
            <sz val="9"/>
            <color indexed="81"/>
            <rFont val="Tahoma"/>
            <family val="2"/>
          </rPr>
          <t xml:space="preserve">Registre el valor de los activos de la Entidad en SMLMV.
</t>
        </r>
      </text>
    </comment>
    <comment ref="A14" authorId="0" shapeId="0" xr:uid="{1F72C879-29DB-4C22-A4AB-37F8929BCBAF}">
      <text>
        <r>
          <rPr>
            <sz val="9"/>
            <color indexed="81"/>
            <rFont val="Tahoma"/>
            <family val="2"/>
          </rPr>
          <t>Registre la clase en la que se ubica el vigilado</t>
        </r>
      </text>
    </comment>
    <comment ref="B14" authorId="0" shapeId="0" xr:uid="{1512C948-3863-40CF-854A-C22394FB3603}">
      <text>
        <r>
          <rPr>
            <sz val="9"/>
            <color indexed="81"/>
            <rFont val="Tahoma"/>
            <family val="2"/>
          </rPr>
          <t>Registre la cantidad mínima de SMLMV de los activos del rango.</t>
        </r>
      </text>
    </comment>
    <comment ref="C14" authorId="0" shapeId="0" xr:uid="{50F73A27-313F-43DA-83D7-9C3E0FF37CC4}">
      <text>
        <r>
          <rPr>
            <sz val="9"/>
            <color indexed="81"/>
            <rFont val="Tahoma"/>
            <family val="2"/>
          </rPr>
          <t xml:space="preserve">Registre la cantidad máxima de SMLMV de los activos del rango.
</t>
        </r>
      </text>
    </comment>
    <comment ref="D14" authorId="0" shapeId="0" xr:uid="{E46ADCBD-34A9-4394-886C-2DEDCF0842C7}">
      <text>
        <r>
          <rPr>
            <sz val="9"/>
            <color indexed="81"/>
            <rFont val="Tahoma"/>
            <family val="2"/>
          </rPr>
          <t xml:space="preserve">Corresponde a la diferencia entre el rango mínimo y máximo. 
</t>
        </r>
      </text>
    </comment>
    <comment ref="E14" authorId="0" shapeId="0" xr:uid="{2D3561A6-CCD2-4972-87E8-4699B8439FFD}">
      <text>
        <r>
          <rPr>
            <sz val="9"/>
            <color indexed="81"/>
            <rFont val="Tahoma"/>
            <family val="2"/>
          </rPr>
          <t xml:space="preserve">Corrresponde a la cantidad proporcional de los activos de acuerdo con los SMLMV que se agrupan en el rango. 
</t>
        </r>
      </text>
    </comment>
    <comment ref="A16" authorId="0" shapeId="0" xr:uid="{23EF8FC8-454C-47D5-8701-607B915A08B0}">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6F0CC7A3-45A9-4B7F-B308-9225DB921326}">
      <text>
        <r>
          <rPr>
            <sz val="9"/>
            <color indexed="81"/>
            <rFont val="Tahoma"/>
            <family val="2"/>
          </rPr>
          <t xml:space="preserve">SMLMV que se agrupan en el rango. 
</t>
        </r>
      </text>
    </comment>
    <comment ref="C16" authorId="0" shapeId="0" xr:uid="{DF8C7080-8161-4318-B1D7-C8A37F64FC29}">
      <text>
        <r>
          <rPr>
            <sz val="9"/>
            <color indexed="81"/>
            <rFont val="Tahoma"/>
            <family val="2"/>
          </rPr>
          <t xml:space="preserve">Registre en la primera línea la cantidad mínima de SMLMV de los activos en que se agrupa.
</t>
        </r>
      </text>
    </comment>
    <comment ref="D16" authorId="0" shapeId="0" xr:uid="{612B8237-598E-480D-82BB-DB778425BE04}">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F3DF3842-8888-4A33-808D-315648A0B005}">
      <text>
        <r>
          <rPr>
            <sz val="9"/>
            <color indexed="81"/>
            <rFont val="Tahoma"/>
            <family val="2"/>
          </rPr>
          <t xml:space="preserve">Corresponde a los honorarios mensuales en SMLMV multiplicado por el valor del SMLMV.
</t>
        </r>
      </text>
    </comment>
    <comment ref="D26" authorId="0" shapeId="0" xr:uid="{BB152C21-26F6-4273-997B-1311DB301C17}">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74C986E2-D122-4C2F-89F9-5D5C540F875E}">
      <text>
        <r>
          <rPr>
            <sz val="9"/>
            <color indexed="81"/>
            <rFont val="Tahoma"/>
            <family val="2"/>
          </rPr>
          <t xml:space="preserve">Registre el valor de los activos de la Entidad en SMLMV.
</t>
        </r>
      </text>
    </comment>
    <comment ref="A14" authorId="0" shapeId="0" xr:uid="{4A464D27-7DC4-4F9D-BECE-242C3E9D7D66}">
      <text>
        <r>
          <rPr>
            <sz val="9"/>
            <color indexed="81"/>
            <rFont val="Tahoma"/>
            <family val="2"/>
          </rPr>
          <t>Registre la clase en la que se ubica el vigilado</t>
        </r>
      </text>
    </comment>
    <comment ref="B14" authorId="0" shapeId="0" xr:uid="{B64C37D0-0E75-4B6A-B2CD-FC6CA7690911}">
      <text>
        <r>
          <rPr>
            <sz val="9"/>
            <color indexed="81"/>
            <rFont val="Tahoma"/>
            <family val="2"/>
          </rPr>
          <t>Registre la cantidad mínima de SMLMV de los activos del rango.</t>
        </r>
      </text>
    </comment>
    <comment ref="C14" authorId="0" shapeId="0" xr:uid="{2A78333B-08A1-4873-9710-4598F4973818}">
      <text>
        <r>
          <rPr>
            <sz val="9"/>
            <color indexed="81"/>
            <rFont val="Tahoma"/>
            <family val="2"/>
          </rPr>
          <t xml:space="preserve">Registre la cantidad máxima de SMLMV de los activos del rango.
</t>
        </r>
      </text>
    </comment>
    <comment ref="D14" authorId="0" shapeId="0" xr:uid="{DDA73E3E-8E2F-4C36-92B2-69A341D03793}">
      <text>
        <r>
          <rPr>
            <sz val="9"/>
            <color indexed="81"/>
            <rFont val="Tahoma"/>
            <family val="2"/>
          </rPr>
          <t xml:space="preserve">Corresponde a la diferencia entre el rango mínimo y máximo. 
</t>
        </r>
      </text>
    </comment>
    <comment ref="E14" authorId="0" shapeId="0" xr:uid="{482B3293-C439-4463-9C77-CF9649BF5C5A}">
      <text>
        <r>
          <rPr>
            <sz val="9"/>
            <color indexed="81"/>
            <rFont val="Tahoma"/>
            <family val="2"/>
          </rPr>
          <t xml:space="preserve">Corrresponde a la cantidad proporcional de los activos de acuerdo con los SMLMV que se agrupan en el rango. 
</t>
        </r>
      </text>
    </comment>
    <comment ref="A16" authorId="0" shapeId="0" xr:uid="{7A5609FB-D20F-440B-9E66-6C9B41AD1164}">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0B23BC43-29B5-4366-872F-23E397FAF4AC}">
      <text>
        <r>
          <rPr>
            <sz val="9"/>
            <color indexed="81"/>
            <rFont val="Tahoma"/>
            <family val="2"/>
          </rPr>
          <t xml:space="preserve">SMLMV que se agrupan en el rango. 
</t>
        </r>
      </text>
    </comment>
    <comment ref="C16" authorId="0" shapeId="0" xr:uid="{4521088D-16CD-492A-A7F8-EE30E017F5A1}">
      <text>
        <r>
          <rPr>
            <sz val="9"/>
            <color indexed="81"/>
            <rFont val="Tahoma"/>
            <family val="2"/>
          </rPr>
          <t xml:space="preserve">Registre en la primera línea la cantidad mínima de SMLMV de los activos en que se agrupa.
</t>
        </r>
      </text>
    </comment>
    <comment ref="D16" authorId="0" shapeId="0" xr:uid="{1583AE22-55BC-47CA-8E49-3A8903AEFBD9}">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B5535E8D-EC42-4850-9F82-86A5D818A8BD}">
      <text>
        <r>
          <rPr>
            <sz val="9"/>
            <color indexed="81"/>
            <rFont val="Tahoma"/>
            <family val="2"/>
          </rPr>
          <t xml:space="preserve">Corresponde a los honorarios mensuales en SMLMV multiplicado por el valor del SMLMV.
</t>
        </r>
      </text>
    </comment>
    <comment ref="D26" authorId="0" shapeId="0" xr:uid="{945BFC3B-C734-463D-A128-2372F8726E20}">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9BEC1F1C-C1D5-4E99-A05E-1984CD2D90B5}">
      <text>
        <r>
          <rPr>
            <sz val="9"/>
            <color indexed="81"/>
            <rFont val="Tahoma"/>
            <family val="2"/>
          </rPr>
          <t xml:space="preserve">Registre el valor de los activos de la Entidad en SMLMV.
</t>
        </r>
      </text>
    </comment>
    <comment ref="A14" authorId="0" shapeId="0" xr:uid="{EF7FBCCC-1E3A-43CF-AED3-1277E1CD7A04}">
      <text>
        <r>
          <rPr>
            <sz val="9"/>
            <color indexed="81"/>
            <rFont val="Tahoma"/>
            <family val="2"/>
          </rPr>
          <t>Registre la clase en la que se ubica el vigilado</t>
        </r>
      </text>
    </comment>
    <comment ref="B14" authorId="0" shapeId="0" xr:uid="{4CD1B469-FB37-4EC5-9E6B-1771D9DD61B6}">
      <text>
        <r>
          <rPr>
            <sz val="9"/>
            <color indexed="81"/>
            <rFont val="Tahoma"/>
            <family val="2"/>
          </rPr>
          <t>Registre la cantidad mínima de SMLMV de los activos del rango.</t>
        </r>
      </text>
    </comment>
    <comment ref="C14" authorId="0" shapeId="0" xr:uid="{88B3A801-1537-4FA2-9162-D09919D7903A}">
      <text>
        <r>
          <rPr>
            <sz val="9"/>
            <color indexed="81"/>
            <rFont val="Tahoma"/>
            <family val="2"/>
          </rPr>
          <t xml:space="preserve">Registre la cantidad máxima de SMLMV de los activos del rango.
</t>
        </r>
      </text>
    </comment>
    <comment ref="D14" authorId="0" shapeId="0" xr:uid="{26F33837-E915-4A98-B9B8-3EA0288EC751}">
      <text>
        <r>
          <rPr>
            <sz val="9"/>
            <color indexed="81"/>
            <rFont val="Tahoma"/>
            <family val="2"/>
          </rPr>
          <t xml:space="preserve">Corresponde a la diferencia entre el rango mínimo y máximo. 
</t>
        </r>
      </text>
    </comment>
    <comment ref="E14" authorId="0" shapeId="0" xr:uid="{81A6F755-BFC9-4478-A96D-BE4B258D7CED}">
      <text>
        <r>
          <rPr>
            <sz val="9"/>
            <color indexed="81"/>
            <rFont val="Tahoma"/>
            <family val="2"/>
          </rPr>
          <t xml:space="preserve">Corrresponde a la cantidad proporcional de los activos de acuerdo con los SMLMV que se agrupan en el rango. 
</t>
        </r>
      </text>
    </comment>
    <comment ref="A16" authorId="0" shapeId="0" xr:uid="{4EF633EA-7CC7-4222-B0D3-20A15DFEB4DA}">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3769E0D1-18AE-4997-9DDA-8DDDB8EF1402}">
      <text>
        <r>
          <rPr>
            <sz val="9"/>
            <color indexed="81"/>
            <rFont val="Tahoma"/>
            <family val="2"/>
          </rPr>
          <t xml:space="preserve">SMLMV que se agrupan en el rango. 
</t>
        </r>
      </text>
    </comment>
    <comment ref="C16" authorId="0" shapeId="0" xr:uid="{9BD0795B-A7E1-4053-B008-9879BB91BED0}">
      <text>
        <r>
          <rPr>
            <sz val="9"/>
            <color indexed="81"/>
            <rFont val="Tahoma"/>
            <family val="2"/>
          </rPr>
          <t xml:space="preserve">Registre en la primera línea la cantidad mínima de SMLMV de los activos en que se agrupa.
</t>
        </r>
      </text>
    </comment>
    <comment ref="D16" authorId="0" shapeId="0" xr:uid="{F43C1195-AB1B-4E5B-B61E-BF16FF4AD3E0}">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CF47027F-0F20-4E44-A2B6-E063276C9C56}">
      <text>
        <r>
          <rPr>
            <sz val="9"/>
            <color indexed="81"/>
            <rFont val="Tahoma"/>
            <family val="2"/>
          </rPr>
          <t xml:space="preserve">Corresponde a los honorarios mensuales en SMLMV multiplicado por el valor del SMLMV.
</t>
        </r>
      </text>
    </comment>
    <comment ref="D31" authorId="0" shapeId="0" xr:uid="{663A2CB7-47BB-4146-8AD1-89FDF161A64D}">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0B0FF37C-3398-443B-88C1-11CA19BC492C}">
      <text>
        <r>
          <rPr>
            <sz val="9"/>
            <color indexed="81"/>
            <rFont val="Tahoma"/>
            <family val="2"/>
          </rPr>
          <t xml:space="preserve">Registre el valor de los activos de la Entidad en SMLMV.
</t>
        </r>
      </text>
    </comment>
    <comment ref="A14" authorId="0" shapeId="0" xr:uid="{3FC47AFA-BBFE-4DF6-AF32-59CE7DC24EEB}">
      <text>
        <r>
          <rPr>
            <sz val="9"/>
            <color indexed="81"/>
            <rFont val="Tahoma"/>
            <family val="2"/>
          </rPr>
          <t>Registre la clase en la que se ubica el vigilado</t>
        </r>
      </text>
    </comment>
    <comment ref="B14" authorId="0" shapeId="0" xr:uid="{09044CA2-D83A-4F0A-9DDC-8B1464034BF9}">
      <text>
        <r>
          <rPr>
            <sz val="9"/>
            <color indexed="81"/>
            <rFont val="Tahoma"/>
            <family val="2"/>
          </rPr>
          <t>Registre la cantidad mínima de SMLMV de los activos del rango.</t>
        </r>
      </text>
    </comment>
    <comment ref="C14" authorId="0" shapeId="0" xr:uid="{AA1B7EF6-8748-4672-9B6F-AD97C3CD4D00}">
      <text>
        <r>
          <rPr>
            <sz val="9"/>
            <color indexed="81"/>
            <rFont val="Tahoma"/>
            <family val="2"/>
          </rPr>
          <t xml:space="preserve">Registre la cantidad máxima de SMLMV de los activos del rango.
</t>
        </r>
      </text>
    </comment>
    <comment ref="D14" authorId="0" shapeId="0" xr:uid="{BD8DB3AC-4865-45CA-96C2-0E3FBA43732E}">
      <text>
        <r>
          <rPr>
            <sz val="9"/>
            <color indexed="81"/>
            <rFont val="Tahoma"/>
            <family val="2"/>
          </rPr>
          <t xml:space="preserve">Corresponde a la diferencia entre el rango mínimo y máximo. 
</t>
        </r>
      </text>
    </comment>
    <comment ref="E14" authorId="0" shapeId="0" xr:uid="{46995C4C-862C-4CA6-BF39-63177C7B14B9}">
      <text>
        <r>
          <rPr>
            <sz val="9"/>
            <color indexed="81"/>
            <rFont val="Tahoma"/>
            <family val="2"/>
          </rPr>
          <t xml:space="preserve">Corrresponde a la cantidad proporcional de los activos de acuerdo con los SMLMV que se agrupan en el rango. 
</t>
        </r>
      </text>
    </comment>
    <comment ref="A16" authorId="0" shapeId="0" xr:uid="{298E6BC0-1C0C-4500-AC9D-4984F22D5F4F}">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4C70DDE9-A6E3-4710-A745-F95C05535FB6}">
      <text>
        <r>
          <rPr>
            <sz val="9"/>
            <color indexed="81"/>
            <rFont val="Tahoma"/>
            <family val="2"/>
          </rPr>
          <t xml:space="preserve">SMLMV que se agrupan en el rango. 
</t>
        </r>
      </text>
    </comment>
    <comment ref="C16" authorId="0" shapeId="0" xr:uid="{7865DB5E-4298-474B-873F-3D255352E66D}">
      <text>
        <r>
          <rPr>
            <sz val="9"/>
            <color indexed="81"/>
            <rFont val="Tahoma"/>
            <family val="2"/>
          </rPr>
          <t xml:space="preserve">Registre en la primera línea la cantidad mínima de SMLMV de los activos en que se agrupa.
</t>
        </r>
      </text>
    </comment>
    <comment ref="D16" authorId="0" shapeId="0" xr:uid="{9B1DAA85-FCC5-49DC-AA35-87F3965E0301}">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EFF4FF7B-C6D5-44E5-ADC5-73496E4C7BCF}">
      <text>
        <r>
          <rPr>
            <sz val="9"/>
            <color indexed="81"/>
            <rFont val="Tahoma"/>
            <family val="2"/>
          </rPr>
          <t xml:space="preserve">Corresponde a los honorarios mensuales en SMLMV multiplicado por el valor del SMLMV.
</t>
        </r>
      </text>
    </comment>
    <comment ref="D31" authorId="0" shapeId="0" xr:uid="{0F8F6692-1210-4988-9CAF-8635CC9DC8B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sharedStrings.xml><?xml version="1.0" encoding="utf-8"?>
<sst xmlns="http://schemas.openxmlformats.org/spreadsheetml/2006/main" count="271" uniqueCount="78">
  <si>
    <t>GESTIÓN DE TRÁMITES</t>
  </si>
  <si>
    <t>CÓDIGO</t>
  </si>
  <si>
    <t>M5-FT-18</t>
  </si>
  <si>
    <t>VERSIÓN</t>
  </si>
  <si>
    <t>ESTUDIO TÉCNICO PARA FIJACIÓN HONORARIOS DE PROMOTORES CON CÓDIGO</t>
  </si>
  <si>
    <t>FECHA</t>
  </si>
  <si>
    <t>(nombre de la entidad)</t>
  </si>
  <si>
    <t>ACTIVO</t>
  </si>
  <si>
    <t>VALOR EN 
SMLMV</t>
  </si>
  <si>
    <t>ACTIVO CORRIENTE</t>
  </si>
  <si>
    <t>ACTIVO NO CORRIENTE</t>
  </si>
  <si>
    <t>TOTAL ACTIVO</t>
  </si>
  <si>
    <t>Valor salario mínimo legal mensual vigente</t>
  </si>
  <si>
    <t>RANGO HONORARIOS S/N DECRETO 090 DE 2000</t>
  </si>
  <si>
    <t>CLASE</t>
  </si>
  <si>
    <t>ACTIVOS</t>
  </si>
  <si>
    <t>HONORARIOS MENSUALES</t>
  </si>
  <si>
    <t>A</t>
  </si>
  <si>
    <t>HASTA 2.500 SMLMV</t>
  </si>
  <si>
    <t>DE 1 A 5 SMLMV</t>
  </si>
  <si>
    <t>B</t>
  </si>
  <si>
    <t>DE 2.500 A 5.000 SMLMV</t>
  </si>
  <si>
    <t>DE 5 A 10 SMLMV</t>
  </si>
  <si>
    <t>C</t>
  </si>
  <si>
    <t>DE 5.000 A 25.000 SMLMV</t>
  </si>
  <si>
    <t>DE 10 A 15 SMLMV</t>
  </si>
  <si>
    <t>D</t>
  </si>
  <si>
    <t>DE 25.000 A 50.000 SMLMV</t>
  </si>
  <si>
    <t>DE 15 A 20 SMLMV</t>
  </si>
  <si>
    <t>E</t>
  </si>
  <si>
    <t>DE 50.000 A 100.000 SMLMV</t>
  </si>
  <si>
    <t>DE 20 A 25 SMLMV</t>
  </si>
  <si>
    <t>F</t>
  </si>
  <si>
    <t>DE 100.000 A 200.000 SMLMV</t>
  </si>
  <si>
    <t>DE 25 A 30 SMLMV</t>
  </si>
  <si>
    <t>G</t>
  </si>
  <si>
    <t>DE 200.000 A 500.000 SMLMV</t>
  </si>
  <si>
    <t>DE 30 A 40 SMLMV</t>
  </si>
  <si>
    <t>H</t>
  </si>
  <si>
    <t>DE 500.000 A 1.000.000 SMLMV</t>
  </si>
  <si>
    <t>DE 40 A 50 SMLMV</t>
  </si>
  <si>
    <t>I</t>
  </si>
  <si>
    <t>CON ACTIVOS SUPERIORES A 1.000.000 SMLMV</t>
  </si>
  <si>
    <t>DE 50 A 60 SMLMV</t>
  </si>
  <si>
    <t xml:space="preserve">MONTO DE HONORARIOS MENSUALES EN SMLMV </t>
  </si>
  <si>
    <t xml:space="preserve">MONTO MENSUAL EN $ </t>
  </si>
  <si>
    <t>Fuente:</t>
  </si>
  <si>
    <t>Elaboró:</t>
  </si>
  <si>
    <t>Aprobó:</t>
  </si>
  <si>
    <t>Fecha:</t>
  </si>
  <si>
    <t>ANEXO HONORARIOS SEGÚN LA CLASE Y RANGO</t>
  </si>
  <si>
    <t>De acuerdo con la clase en la que se ubica el vigilado según el valor de los activos, detallado en la hoja "formato - RANGO HONORARIOS S/N DECRETO 090 DE 2000" y considerando que el valor de los honorarios se ubica en un rango (mínimo y máximo); a continuación, detalle los salarios mínimos legales mensuales vigentes agrupados en el rango.</t>
  </si>
  <si>
    <t>Clase A</t>
  </si>
  <si>
    <t>Valor en SMLMV de los activos</t>
  </si>
  <si>
    <t>Rango Activos SMLMV</t>
  </si>
  <si>
    <t>Clase</t>
  </si>
  <si>
    <t>Mínimo</t>
  </si>
  <si>
    <t>Máximo</t>
  </si>
  <si>
    <t>Diferencia</t>
  </si>
  <si>
    <t>activos proporcionales a la cantidad de SMLMV</t>
  </si>
  <si>
    <t>#</t>
  </si>
  <si>
    <t>Honorarios Mensuales SMLMV</t>
  </si>
  <si>
    <t>Rango mínimo de activos en SMLMV</t>
  </si>
  <si>
    <t>Rango máximo de activos en SMLMV</t>
  </si>
  <si>
    <t>Valor en pesos</t>
  </si>
  <si>
    <t>a</t>
  </si>
  <si>
    <t>b</t>
  </si>
  <si>
    <t>c</t>
  </si>
  <si>
    <t>d</t>
  </si>
  <si>
    <t>(b*SMLMV)</t>
  </si>
  <si>
    <t>Clase B</t>
  </si>
  <si>
    <t>Clase C</t>
  </si>
  <si>
    <t>Clase D</t>
  </si>
  <si>
    <t>Clase E</t>
  </si>
  <si>
    <t>Clase F</t>
  </si>
  <si>
    <t>Clase G</t>
  </si>
  <si>
    <t>Clase H</t>
  </si>
  <si>
    <t>Clase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</si>
</sst>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2C0A]\ #,##0;[$$-2C0A]\ \-#,##0"/>
    <numFmt numFmtId="166" formatCode="_ * #,##0_ ;_ * \-#,##0_ ;_ * &quot;-&quot;??_ ;_ @_ "/>
  </numFmts>
  <fonts count="22">
    <font>
      <sz val="11"/>
      <color theme="1"/>
      <name val="Calibri"/>
      <family val="2"/>
      <scheme val="minor"/>
    </font>
    <font>
      <sz val="10"/>
      <name val="Arial"/>
      <family val="2"/>
    </font>
    <font>
      <b/>
      <i/>
      <sz val="10"/>
      <name val="Arial"/>
      <family val="2"/>
    </font>
    <font>
      <i/>
      <sz val="10"/>
      <name val="Arial"/>
      <family val="2"/>
    </font>
    <font>
      <b/>
      <sz val="10"/>
      <name val="Arial"/>
      <family val="2"/>
    </font>
    <font>
      <b/>
      <sz val="9"/>
      <name val="Arial"/>
      <family val="2"/>
    </font>
    <font>
      <sz val="9"/>
      <name val="Arial"/>
      <family val="2"/>
    </font>
    <font>
      <b/>
      <i/>
      <sz val="8"/>
      <name val="Arial"/>
      <family val="2"/>
    </font>
    <font>
      <i/>
      <sz val="8"/>
      <name val="Arial"/>
      <family val="2"/>
    </font>
    <font>
      <sz val="11"/>
      <color theme="1"/>
      <name val="Calibri"/>
      <family val="2"/>
      <scheme val="minor"/>
    </font>
    <font>
      <b/>
      <sz val="11"/>
      <color theme="1"/>
      <name val="Arial"/>
      <family val="2"/>
    </font>
    <font>
      <b/>
      <sz val="12"/>
      <color theme="1"/>
      <name val="Arial"/>
      <family val="2"/>
    </font>
    <font>
      <sz val="9"/>
      <color indexed="81"/>
      <name val="Tahoma"/>
      <family val="2"/>
    </font>
    <font>
      <sz val="11"/>
      <color theme="1"/>
      <name val="Arial"/>
      <family val="2"/>
    </font>
    <font>
      <sz val="10"/>
      <color theme="1"/>
      <name val="Arial"/>
      <family val="2"/>
    </font>
    <font>
      <sz val="11"/>
      <color rgb="FFFF0000"/>
      <name val="Arial"/>
      <family val="2"/>
    </font>
    <font>
      <sz val="11"/>
      <name val="Arial"/>
      <family val="2"/>
    </font>
    <font>
      <b/>
      <i/>
      <sz val="11"/>
      <name val="Arial"/>
      <family val="2"/>
    </font>
    <font>
      <b/>
      <sz val="11"/>
      <name val="Arial"/>
      <family val="2"/>
    </font>
    <font>
      <b/>
      <sz val="9"/>
      <color indexed="81"/>
      <name val="Tahoma"/>
      <family val="2"/>
    </font>
    <font>
      <b/>
      <sz val="11"/>
      <color theme="3"/>
      <name val="Arial"/>
      <family val="2"/>
    </font>
    <font>
      <sz val="11"/>
      <color theme="1"/>
      <name val="Aptos Display"/>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9" fillId="0" borderId="0" applyFont="0" applyFill="0" applyBorder="0" applyAlignment="0" applyProtection="0"/>
  </cellStyleXfs>
  <cellXfs count="132">
    <xf numFmtId="0" fontId="0" fillId="0" borderId="0" xfId="0"/>
    <xf numFmtId="0" fontId="3" fillId="0" borderId="0" xfId="0" applyFont="1" applyAlignment="1">
      <alignment horizontal="center"/>
    </xf>
    <xf numFmtId="0" fontId="2" fillId="0" borderId="0" xfId="0" applyFont="1" applyAlignment="1">
      <alignment horizontal="center"/>
    </xf>
    <xf numFmtId="0" fontId="3" fillId="2" borderId="0" xfId="0" applyFont="1" applyFill="1" applyAlignment="1">
      <alignment horizontal="center"/>
    </xf>
    <xf numFmtId="0" fontId="3" fillId="0" borderId="0" xfId="0" applyFont="1"/>
    <xf numFmtId="0" fontId="6" fillId="0" borderId="1" xfId="0" applyFont="1" applyBorder="1" applyAlignment="1">
      <alignment horizontal="center"/>
    </xf>
    <xf numFmtId="0" fontId="6" fillId="0" borderId="0" xfId="0" applyFont="1"/>
    <xf numFmtId="0" fontId="5" fillId="0" borderId="0" xfId="0" applyFont="1"/>
    <xf numFmtId="0" fontId="4" fillId="0" borderId="0" xfId="0" applyFont="1" applyAlignment="1">
      <alignment horizontal="center"/>
    </xf>
    <xf numFmtId="0" fontId="0" fillId="0" borderId="0" xfId="0" applyAlignment="1">
      <alignment horizontal="center"/>
    </xf>
    <xf numFmtId="0" fontId="7" fillId="0" borderId="0" xfId="0" applyFont="1" applyAlignment="1">
      <alignment vertical="top"/>
    </xf>
    <xf numFmtId="0" fontId="7" fillId="0" borderId="0" xfId="0" applyFont="1" applyAlignment="1">
      <alignment vertical="top" wrapText="1"/>
    </xf>
    <xf numFmtId="0" fontId="1" fillId="0" borderId="0" xfId="0" applyFont="1" applyAlignment="1">
      <alignment vertical="center" wrapText="1"/>
    </xf>
    <xf numFmtId="0" fontId="0" fillId="0" borderId="0" xfId="0" applyAlignment="1">
      <alignment horizontal="right" vertical="top"/>
    </xf>
    <xf numFmtId="0" fontId="8" fillId="0" borderId="0" xfId="0" applyFo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vertical="top" wrapText="1"/>
    </xf>
    <xf numFmtId="0" fontId="4" fillId="0" borderId="0" xfId="0" applyFont="1" applyAlignment="1">
      <alignment vertical="center" wrapText="1"/>
    </xf>
    <xf numFmtId="0" fontId="0" fillId="0" borderId="0" xfId="0" applyAlignment="1">
      <alignment horizontal="left"/>
    </xf>
    <xf numFmtId="0" fontId="4" fillId="0" borderId="2" xfId="0" applyFont="1" applyBorder="1" applyAlignment="1">
      <alignment vertical="center" wrapText="1"/>
    </xf>
    <xf numFmtId="0" fontId="0" fillId="0" borderId="3" xfId="0" applyBorder="1"/>
    <xf numFmtId="0" fontId="0" fillId="0" borderId="4" xfId="0" applyBorder="1"/>
    <xf numFmtId="0" fontId="4" fillId="0" borderId="3" xfId="0" applyFont="1" applyBorder="1" applyAlignment="1">
      <alignment horizontal="left" vertical="center"/>
    </xf>
    <xf numFmtId="0" fontId="4" fillId="0" borderId="4" xfId="0" applyFont="1" applyBorder="1" applyAlignment="1">
      <alignment vertical="center" wrapText="1"/>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wrapText="1"/>
    </xf>
    <xf numFmtId="165" fontId="4" fillId="0" borderId="8" xfId="1" applyNumberFormat="1" applyFont="1" applyBorder="1" applyProtection="1">
      <protection locked="0"/>
    </xf>
    <xf numFmtId="0" fontId="4" fillId="0" borderId="2" xfId="0" applyFont="1" applyBorder="1" applyAlignment="1" applyProtection="1">
      <alignment vertical="center" wrapText="1"/>
      <protection locked="0"/>
    </xf>
    <xf numFmtId="0" fontId="7" fillId="0" borderId="0" xfId="0" applyFont="1" applyAlignment="1">
      <alignment horizontal="left" vertical="top" wrapText="1"/>
    </xf>
    <xf numFmtId="0" fontId="0" fillId="0" borderId="15" xfId="0" applyBorder="1"/>
    <xf numFmtId="0" fontId="0" fillId="0" borderId="13" xfId="0" applyBorder="1"/>
    <xf numFmtId="0" fontId="0" fillId="0" borderId="16" xfId="0" applyBorder="1"/>
    <xf numFmtId="0" fontId="0" fillId="0" borderId="17" xfId="0" applyBorder="1"/>
    <xf numFmtId="0" fontId="0" fillId="0" borderId="18" xfId="0" applyBorder="1"/>
    <xf numFmtId="0" fontId="0" fillId="0" borderId="19" xfId="0" applyBorder="1"/>
    <xf numFmtId="0" fontId="10" fillId="0" borderId="1" xfId="0" applyFont="1" applyBorder="1" applyAlignment="1">
      <alignment vertical="center"/>
    </xf>
    <xf numFmtId="0" fontId="10" fillId="0" borderId="1" xfId="0" applyFont="1" applyBorder="1" applyAlignment="1">
      <alignment vertical="center" wrapText="1"/>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165" fontId="4" fillId="0" borderId="0" xfId="1" applyNumberFormat="1" applyFont="1" applyBorder="1" applyProtection="1">
      <protection locked="0"/>
    </xf>
    <xf numFmtId="166" fontId="2" fillId="2" borderId="0" xfId="1" applyNumberFormat="1" applyFont="1" applyFill="1" applyBorder="1" applyAlignment="1" applyProtection="1">
      <alignment horizontal="left" vertical="center"/>
      <protection locked="0"/>
    </xf>
    <xf numFmtId="0" fontId="4" fillId="3" borderId="1" xfId="0" applyFont="1" applyFill="1" applyBorder="1" applyAlignment="1">
      <alignment horizontal="center" vertical="center" wrapText="1"/>
    </xf>
    <xf numFmtId="0" fontId="1" fillId="0" borderId="7" xfId="0" applyFont="1" applyBorder="1" applyAlignment="1">
      <alignment horizontal="left" vertical="center"/>
    </xf>
    <xf numFmtId="165" fontId="14" fillId="0" borderId="8" xfId="1" applyNumberFormat="1" applyFont="1" applyBorder="1" applyProtection="1">
      <protection locked="0"/>
    </xf>
    <xf numFmtId="0" fontId="0" fillId="0" borderId="2" xfId="0" applyBorder="1" applyProtection="1">
      <protection locked="0"/>
    </xf>
    <xf numFmtId="0" fontId="1" fillId="2" borderId="1"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13" fillId="0" borderId="0" xfId="0" applyFont="1"/>
    <xf numFmtId="0" fontId="13" fillId="0" borderId="0" xfId="0" applyFont="1" applyAlignment="1">
      <alignment horizontal="center" vertical="center" wrapText="1"/>
    </xf>
    <xf numFmtId="3" fontId="13" fillId="0" borderId="0" xfId="0" applyNumberFormat="1" applyFont="1" applyAlignment="1">
      <alignment vertical="center"/>
    </xf>
    <xf numFmtId="0" fontId="0" fillId="0" borderId="21" xfId="0" applyBorder="1"/>
    <xf numFmtId="0" fontId="2" fillId="0" borderId="22" xfId="0" applyFont="1" applyBorder="1"/>
    <xf numFmtId="0" fontId="0" fillId="0" borderId="23" xfId="0" applyBorder="1"/>
    <xf numFmtId="0" fontId="2" fillId="0" borderId="3" xfId="0" applyFont="1" applyBorder="1" applyAlignment="1">
      <alignment vertical="center" wrapText="1"/>
    </xf>
    <xf numFmtId="0" fontId="1" fillId="0" borderId="3" xfId="0" applyFont="1" applyBorder="1" applyAlignment="1" applyProtection="1">
      <alignment vertical="center"/>
      <protection locked="0"/>
    </xf>
    <xf numFmtId="0" fontId="15" fillId="0" borderId="0" xfId="0" applyFont="1"/>
    <xf numFmtId="3" fontId="13" fillId="0" borderId="1" xfId="0" applyNumberFormat="1" applyFont="1" applyBorder="1"/>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3" fillId="0" borderId="1" xfId="0" applyFont="1" applyBorder="1" applyAlignment="1">
      <alignment horizontal="center"/>
    </xf>
    <xf numFmtId="3" fontId="13" fillId="0" borderId="1" xfId="0" applyNumberFormat="1" applyFont="1" applyBorder="1" applyAlignment="1">
      <alignment vertical="center"/>
    </xf>
    <xf numFmtId="3" fontId="10"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6" fillId="0" borderId="7" xfId="0" applyFont="1" applyBorder="1" applyAlignment="1">
      <alignment horizontal="left" vertical="center"/>
    </xf>
    <xf numFmtId="0" fontId="17" fillId="0" borderId="11" xfId="0" applyFont="1" applyBorder="1" applyAlignment="1">
      <alignment horizontal="left" vertical="center"/>
    </xf>
    <xf numFmtId="0" fontId="17" fillId="0" borderId="8" xfId="0" applyFont="1" applyBorder="1" applyAlignment="1">
      <alignment horizontal="left" vertical="center"/>
    </xf>
    <xf numFmtId="165" fontId="18" fillId="0" borderId="1" xfId="1" applyNumberFormat="1" applyFont="1" applyBorder="1" applyProtection="1">
      <protection locked="0"/>
    </xf>
    <xf numFmtId="0" fontId="13" fillId="0" borderId="10" xfId="0" applyFont="1" applyBorder="1" applyAlignment="1">
      <alignment horizontal="center" vertical="center"/>
    </xf>
    <xf numFmtId="3" fontId="13" fillId="0" borderId="10" xfId="0" applyNumberFormat="1" applyFont="1" applyBorder="1"/>
    <xf numFmtId="0" fontId="13" fillId="0" borderId="9" xfId="0" applyFont="1" applyBorder="1" applyAlignment="1">
      <alignment horizontal="center" vertical="center"/>
    </xf>
    <xf numFmtId="3" fontId="13" fillId="0" borderId="9" xfId="0" applyNumberFormat="1" applyFont="1" applyBorder="1"/>
    <xf numFmtId="0" fontId="0" fillId="0" borderId="2" xfId="0" applyBorder="1" applyAlignment="1" applyProtection="1">
      <alignment horizontal="left" vertical="center"/>
      <protection locked="0"/>
    </xf>
    <xf numFmtId="0" fontId="10" fillId="0" borderId="1" xfId="0" applyFont="1" applyBorder="1" applyAlignment="1">
      <alignment horizontal="center" vertical="center" wrapText="1"/>
    </xf>
    <xf numFmtId="0" fontId="20" fillId="0" borderId="0" xfId="0" applyFont="1"/>
    <xf numFmtId="165" fontId="1" fillId="0" borderId="1" xfId="1" applyNumberFormat="1" applyFont="1" applyBorder="1" applyProtection="1">
      <protection locked="0"/>
    </xf>
    <xf numFmtId="0" fontId="13" fillId="0" borderId="0" xfId="0" applyFont="1" applyAlignment="1">
      <alignment horizontal="center" vertical="center"/>
    </xf>
    <xf numFmtId="3" fontId="13" fillId="0" borderId="0" xfId="0" applyNumberFormat="1" applyFont="1"/>
    <xf numFmtId="0" fontId="10" fillId="0" borderId="7" xfId="0" applyFont="1" applyBorder="1"/>
    <xf numFmtId="0" fontId="10" fillId="0" borderId="11" xfId="0" applyFont="1" applyBorder="1" applyAlignment="1">
      <alignment horizontal="center" vertical="center" wrapText="1"/>
    </xf>
    <xf numFmtId="3" fontId="10" fillId="0" borderId="11" xfId="0" applyNumberFormat="1" applyFont="1" applyBorder="1" applyAlignment="1">
      <alignment vertical="center"/>
    </xf>
    <xf numFmtId="3" fontId="10" fillId="0" borderId="8" xfId="0" applyNumberFormat="1" applyFont="1" applyBorder="1" applyAlignment="1">
      <alignment vertical="center"/>
    </xf>
    <xf numFmtId="3" fontId="10" fillId="0" borderId="1" xfId="0" applyNumberFormat="1" applyFont="1" applyBorder="1" applyAlignment="1">
      <alignment vertical="center"/>
    </xf>
    <xf numFmtId="0" fontId="13" fillId="0" borderId="0" xfId="0" applyFont="1" applyAlignment="1">
      <alignment vertical="center" wrapText="1"/>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3" fontId="10" fillId="4" borderId="25" xfId="0" applyNumberFormat="1" applyFont="1" applyFill="1" applyBorder="1"/>
    <xf numFmtId="3" fontId="10" fillId="4" borderId="26" xfId="0" applyNumberFormat="1" applyFont="1" applyFill="1" applyBorder="1"/>
    <xf numFmtId="14" fontId="13" fillId="0" borderId="1" xfId="0" applyNumberFormat="1" applyFont="1" applyBorder="1" applyAlignment="1">
      <alignment horizontal="center"/>
    </xf>
    <xf numFmtId="14" fontId="21" fillId="2" borderId="8" xfId="0" applyNumberFormat="1" applyFont="1" applyFill="1" applyBorder="1" applyAlignment="1">
      <alignment horizontal="center" vertical="center" wrapText="1"/>
    </xf>
    <xf numFmtId="165" fontId="1" fillId="0" borderId="1" xfId="1" applyNumberFormat="1" applyFont="1" applyBorder="1" applyAlignment="1" applyProtection="1">
      <alignment horizontal="center" vertical="center"/>
      <protection locked="0"/>
    </xf>
    <xf numFmtId="0" fontId="6" fillId="0" borderId="7" xfId="0" applyFont="1" applyBorder="1" applyAlignment="1">
      <alignment horizontal="center"/>
    </xf>
    <xf numFmtId="0" fontId="6" fillId="0" borderId="8" xfId="0" applyFont="1" applyBorder="1" applyAlignment="1">
      <alignment horizontal="center"/>
    </xf>
    <xf numFmtId="0" fontId="4" fillId="3" borderId="1"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8"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3" fontId="4" fillId="2" borderId="10" xfId="1" applyNumberFormat="1" applyFont="1" applyFill="1" applyBorder="1" applyAlignment="1" applyProtection="1">
      <alignment horizontal="right" vertical="center"/>
      <protection locked="0"/>
    </xf>
    <xf numFmtId="3" fontId="4" fillId="2" borderId="14" xfId="1" applyNumberFormat="1" applyFont="1" applyFill="1" applyBorder="1" applyAlignment="1" applyProtection="1">
      <alignment horizontal="right" vertical="center"/>
      <protection locked="0"/>
    </xf>
    <xf numFmtId="3" fontId="4" fillId="2" borderId="9" xfId="1" applyNumberFormat="1" applyFont="1" applyFill="1" applyBorder="1" applyAlignment="1" applyProtection="1">
      <alignment horizontal="right" vertical="center"/>
      <protection locked="0"/>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xf>
    <xf numFmtId="0" fontId="10" fillId="0" borderId="0" xfId="0" applyFont="1" applyAlignment="1">
      <alignment horizontal="center"/>
    </xf>
    <xf numFmtId="0" fontId="13" fillId="0" borderId="0" xfId="0" applyFont="1" applyAlignment="1">
      <alignment horizontal="left" vertical="center" wrapText="1"/>
    </xf>
    <xf numFmtId="0" fontId="10" fillId="0" borderId="1" xfId="0" applyFont="1" applyBorder="1" applyAlignment="1">
      <alignment horizontal="center" vertical="center" wrapText="1"/>
    </xf>
  </cellXfs>
  <cellStyles count="2">
    <cellStyle name="Millares" xfId="1" builtinId="3"/>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222223</xdr:colOff>
      <xdr:row>0</xdr:row>
      <xdr:rowOff>82550</xdr:rowOff>
    </xdr:from>
    <xdr:to>
      <xdr:col>1</xdr:col>
      <xdr:colOff>380999</xdr:colOff>
      <xdr:row>2</xdr:row>
      <xdr:rowOff>190499</xdr:rowOff>
    </xdr:to>
    <xdr:pic>
      <xdr:nvPicPr>
        <xdr:cNvPr id="2" name="Imagen 1">
          <a:extLst>
            <a:ext uri="{FF2B5EF4-FFF2-40B4-BE49-F238E27FC236}">
              <a16:creationId xmlns:a16="http://schemas.microsoft.com/office/drawing/2014/main" id="{2044453E-99FF-4D69-AB1D-FC32725CDE56}"/>
            </a:ext>
            <a:ext uri="{147F2762-F138-4A5C-976F-8EAC2B608ADB}">
              <a16:predDERef xmlns:a16="http://schemas.microsoft.com/office/drawing/2014/main" pred="{AAB68FE3-0E84-40E3-BBD3-D599CDB246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2223" y="82550"/>
          <a:ext cx="1025551" cy="698499"/>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6CFCE0D7-B5F0-46D1-97BA-E42DFBA02E5B}"/>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opLeftCell="A6" zoomScaleNormal="100" workbookViewId="0">
      <selection activeCell="H3" sqref="H3"/>
    </sheetView>
  </sheetViews>
  <sheetFormatPr defaultColWidth="0" defaultRowHeight="14.45" zeroHeight="1"/>
  <cols>
    <col min="1" max="1" width="13" customWidth="1"/>
    <col min="2" max="2" width="10.140625" customWidth="1"/>
    <col min="3" max="3" width="12.5703125" customWidth="1"/>
    <col min="4" max="4" width="31.7109375" customWidth="1"/>
    <col min="5" max="5" width="24" customWidth="1"/>
    <col min="6" max="6" width="18.7109375" style="9" customWidth="1"/>
    <col min="7" max="7" width="14" customWidth="1"/>
    <col min="8" max="8" width="18" customWidth="1"/>
  </cols>
  <sheetData>
    <row r="1" spans="1:8" ht="22.5" customHeight="1">
      <c r="A1" s="32"/>
      <c r="B1" s="33"/>
      <c r="C1" s="110" t="s">
        <v>0</v>
      </c>
      <c r="D1" s="111"/>
      <c r="E1" s="111"/>
      <c r="F1" s="112"/>
      <c r="G1" s="38" t="s">
        <v>1</v>
      </c>
      <c r="H1" s="92" t="s">
        <v>2</v>
      </c>
    </row>
    <row r="2" spans="1:8" ht="24" customHeight="1">
      <c r="A2" s="34"/>
      <c r="B2" s="35"/>
      <c r="C2" s="113"/>
      <c r="D2" s="114"/>
      <c r="E2" s="114"/>
      <c r="F2" s="115"/>
      <c r="G2" s="39" t="s">
        <v>3</v>
      </c>
      <c r="H2" s="66">
        <v>1</v>
      </c>
    </row>
    <row r="3" spans="1:8" ht="24" customHeight="1">
      <c r="A3" s="36"/>
      <c r="B3" s="37"/>
      <c r="C3" s="116" t="s">
        <v>4</v>
      </c>
      <c r="D3" s="117"/>
      <c r="E3" s="117"/>
      <c r="F3" s="118"/>
      <c r="G3" s="39" t="s">
        <v>5</v>
      </c>
      <c r="H3" s="91">
        <v>46112</v>
      </c>
    </row>
    <row r="4" spans="1:8" ht="24" customHeight="1" thickBot="1">
      <c r="A4" s="124" t="s">
        <v>6</v>
      </c>
      <c r="B4" s="124"/>
      <c r="C4" s="125"/>
      <c r="D4" s="125"/>
      <c r="E4" s="125"/>
      <c r="F4" s="125"/>
      <c r="G4" s="125"/>
      <c r="H4" s="125"/>
    </row>
    <row r="5" spans="1:8" ht="11.25" customHeight="1">
      <c r="A5" s="54"/>
      <c r="B5" s="55"/>
      <c r="C5" s="55"/>
      <c r="D5" s="55"/>
      <c r="E5" s="55"/>
      <c r="F5" s="55"/>
      <c r="G5" s="55"/>
      <c r="H5" s="56"/>
    </row>
    <row r="6" spans="1:8" ht="26.45">
      <c r="A6" s="22"/>
      <c r="B6" s="126" t="s">
        <v>7</v>
      </c>
      <c r="C6" s="127"/>
      <c r="D6" s="127"/>
      <c r="E6" s="128"/>
      <c r="F6" s="45" t="s">
        <v>8</v>
      </c>
      <c r="H6" s="23"/>
    </row>
    <row r="7" spans="1:8">
      <c r="A7" s="22"/>
      <c r="B7" s="99" t="s">
        <v>9</v>
      </c>
      <c r="C7" s="100"/>
      <c r="D7" s="101"/>
      <c r="E7" s="47"/>
      <c r="F7" s="119" t="e">
        <f>+E9/E11</f>
        <v>#DIV/0!</v>
      </c>
      <c r="G7" s="1"/>
      <c r="H7" s="23"/>
    </row>
    <row r="8" spans="1:8">
      <c r="A8" s="22"/>
      <c r="B8" s="99" t="s">
        <v>10</v>
      </c>
      <c r="C8" s="100"/>
      <c r="D8" s="101"/>
      <c r="E8" s="47"/>
      <c r="F8" s="120"/>
      <c r="G8" s="1"/>
      <c r="H8" s="23"/>
    </row>
    <row r="9" spans="1:8">
      <c r="A9" s="22"/>
      <c r="B9" s="102" t="s">
        <v>11</v>
      </c>
      <c r="C9" s="103"/>
      <c r="D9" s="104"/>
      <c r="E9" s="29">
        <f>+E7+E8</f>
        <v>0</v>
      </c>
      <c r="F9" s="121"/>
      <c r="G9" s="2"/>
      <c r="H9" s="23"/>
    </row>
    <row r="10" spans="1:8">
      <c r="A10" s="22"/>
      <c r="B10" s="42"/>
      <c r="C10" s="42"/>
      <c r="D10" s="42"/>
      <c r="E10" s="43"/>
      <c r="F10" s="44"/>
      <c r="G10" s="2"/>
      <c r="H10" s="23"/>
    </row>
    <row r="11" spans="1:8">
      <c r="A11" s="22"/>
      <c r="B11" s="46" t="s">
        <v>12</v>
      </c>
      <c r="C11" s="40"/>
      <c r="D11" s="41"/>
      <c r="E11" s="78"/>
      <c r="F11" s="44"/>
      <c r="G11" s="2"/>
      <c r="H11" s="23"/>
    </row>
    <row r="12" spans="1:8">
      <c r="A12" s="22"/>
      <c r="B12" s="20"/>
      <c r="C12" s="20"/>
      <c r="D12" s="20"/>
      <c r="E12" s="4"/>
      <c r="F12" s="3"/>
      <c r="G12" s="3"/>
      <c r="H12" s="23"/>
    </row>
    <row r="13" spans="1:8" ht="18" customHeight="1">
      <c r="A13" s="22"/>
      <c r="B13" s="122" t="s">
        <v>13</v>
      </c>
      <c r="C13" s="122"/>
      <c r="D13" s="122"/>
      <c r="E13" s="122"/>
      <c r="F13" s="122"/>
      <c r="G13" s="4"/>
      <c r="H13" s="23"/>
    </row>
    <row r="14" spans="1:8" ht="18" customHeight="1">
      <c r="A14" s="22"/>
      <c r="B14" s="50" t="s">
        <v>14</v>
      </c>
      <c r="C14" s="105" t="s">
        <v>15</v>
      </c>
      <c r="D14" s="106"/>
      <c r="E14" s="123" t="s">
        <v>16</v>
      </c>
      <c r="F14" s="123"/>
      <c r="G14" s="4"/>
      <c r="H14" s="23"/>
    </row>
    <row r="15" spans="1:8">
      <c r="A15" s="22"/>
      <c r="B15" s="5" t="s">
        <v>17</v>
      </c>
      <c r="C15" s="107" t="s">
        <v>18</v>
      </c>
      <c r="D15" s="108"/>
      <c r="E15" s="109" t="s">
        <v>19</v>
      </c>
      <c r="F15" s="109"/>
      <c r="G15" s="4"/>
      <c r="H15" s="23"/>
    </row>
    <row r="16" spans="1:8">
      <c r="A16" s="22"/>
      <c r="B16" s="5" t="s">
        <v>20</v>
      </c>
      <c r="C16" s="94" t="s">
        <v>21</v>
      </c>
      <c r="D16" s="95"/>
      <c r="E16" s="109" t="s">
        <v>22</v>
      </c>
      <c r="F16" s="109"/>
      <c r="G16" s="4"/>
      <c r="H16" s="23"/>
    </row>
    <row r="17" spans="1:10">
      <c r="A17" s="22"/>
      <c r="B17" s="5" t="s">
        <v>23</v>
      </c>
      <c r="C17" s="94" t="s">
        <v>24</v>
      </c>
      <c r="D17" s="95"/>
      <c r="E17" s="109" t="s">
        <v>25</v>
      </c>
      <c r="F17" s="109"/>
      <c r="G17" s="4"/>
      <c r="H17" s="23"/>
    </row>
    <row r="18" spans="1:10">
      <c r="A18" s="22"/>
      <c r="B18" s="5" t="s">
        <v>26</v>
      </c>
      <c r="C18" s="94" t="s">
        <v>27</v>
      </c>
      <c r="D18" s="95"/>
      <c r="E18" s="109" t="s">
        <v>28</v>
      </c>
      <c r="F18" s="109"/>
      <c r="G18" s="4"/>
      <c r="H18" s="23"/>
    </row>
    <row r="19" spans="1:10">
      <c r="A19" s="22"/>
      <c r="B19" s="5" t="s">
        <v>29</v>
      </c>
      <c r="C19" s="94" t="s">
        <v>30</v>
      </c>
      <c r="D19" s="95"/>
      <c r="E19" s="109" t="s">
        <v>31</v>
      </c>
      <c r="F19" s="109"/>
      <c r="G19" s="4"/>
      <c r="H19" s="23"/>
    </row>
    <row r="20" spans="1:10">
      <c r="A20" s="22"/>
      <c r="B20" s="5" t="s">
        <v>32</v>
      </c>
      <c r="C20" s="94" t="s">
        <v>33</v>
      </c>
      <c r="D20" s="95"/>
      <c r="E20" s="109" t="s">
        <v>34</v>
      </c>
      <c r="F20" s="109"/>
      <c r="G20" s="4"/>
      <c r="H20" s="23"/>
    </row>
    <row r="21" spans="1:10">
      <c r="A21" s="22"/>
      <c r="B21" s="5" t="s">
        <v>35</v>
      </c>
      <c r="C21" s="94" t="s">
        <v>36</v>
      </c>
      <c r="D21" s="95"/>
      <c r="E21" s="109" t="s">
        <v>37</v>
      </c>
      <c r="F21" s="109"/>
      <c r="G21" s="4"/>
      <c r="H21" s="23"/>
    </row>
    <row r="22" spans="1:10">
      <c r="A22" s="22"/>
      <c r="B22" s="5" t="s">
        <v>38</v>
      </c>
      <c r="C22" s="94" t="s">
        <v>39</v>
      </c>
      <c r="D22" s="95"/>
      <c r="E22" s="109" t="s">
        <v>40</v>
      </c>
      <c r="F22" s="109"/>
      <c r="G22" s="4"/>
      <c r="H22" s="23"/>
    </row>
    <row r="23" spans="1:10">
      <c r="A23" s="22"/>
      <c r="B23" s="5" t="s">
        <v>41</v>
      </c>
      <c r="C23" s="94" t="s">
        <v>42</v>
      </c>
      <c r="D23" s="95"/>
      <c r="E23" s="109" t="s">
        <v>43</v>
      </c>
      <c r="F23" s="109"/>
      <c r="G23" s="4"/>
      <c r="H23" s="23"/>
    </row>
    <row r="24" spans="1:10">
      <c r="A24" s="22"/>
      <c r="B24" s="6"/>
      <c r="C24" s="6"/>
      <c r="D24" s="6"/>
      <c r="E24" s="7"/>
      <c r="F24" s="2"/>
      <c r="G24" s="8"/>
      <c r="H24" s="23"/>
    </row>
    <row r="25" spans="1:10" ht="30.75" customHeight="1">
      <c r="A25" s="57"/>
      <c r="B25" s="45" t="s">
        <v>14</v>
      </c>
      <c r="C25" s="96" t="s">
        <v>44</v>
      </c>
      <c r="D25" s="96"/>
      <c r="E25" s="96" t="s">
        <v>45</v>
      </c>
      <c r="F25" s="96"/>
      <c r="H25" s="23"/>
    </row>
    <row r="26" spans="1:10" ht="19.5" customHeight="1">
      <c r="A26" s="58"/>
      <c r="B26" s="49"/>
      <c r="C26" s="97"/>
      <c r="D26" s="97"/>
      <c r="E26" s="93">
        <f>+C26*E11</f>
        <v>0</v>
      </c>
      <c r="F26" s="93"/>
      <c r="H26" s="23"/>
    </row>
    <row r="27" spans="1:10" ht="30.75" customHeight="1" thickBot="1">
      <c r="A27" s="24" t="s">
        <v>46</v>
      </c>
      <c r="B27" s="75"/>
      <c r="C27" s="48"/>
      <c r="D27" s="48"/>
      <c r="E27" s="48"/>
      <c r="H27" s="23"/>
    </row>
    <row r="28" spans="1:10" ht="30.75" customHeight="1" thickBot="1">
      <c r="A28" s="24" t="s">
        <v>47</v>
      </c>
      <c r="B28" s="30"/>
      <c r="C28" s="30"/>
      <c r="D28" s="30"/>
      <c r="E28" s="30"/>
      <c r="F28" s="19"/>
      <c r="G28" s="19"/>
      <c r="H28" s="25"/>
      <c r="I28" s="10"/>
      <c r="J28" s="10"/>
    </row>
    <row r="29" spans="1:10" ht="30.75" customHeight="1" thickBot="1">
      <c r="A29" s="26" t="s">
        <v>48</v>
      </c>
      <c r="B29" s="30"/>
      <c r="C29" s="30"/>
      <c r="D29" s="30"/>
      <c r="E29" s="30"/>
      <c r="F29" s="19"/>
      <c r="G29" s="19"/>
      <c r="H29" s="25"/>
      <c r="I29" s="11"/>
    </row>
    <row r="30" spans="1:10" ht="30.75" customHeight="1" thickBot="1">
      <c r="A30" s="27" t="s">
        <v>49</v>
      </c>
      <c r="B30" s="30"/>
      <c r="C30" s="30"/>
      <c r="D30" s="30"/>
      <c r="E30" s="30"/>
      <c r="F30" s="21"/>
      <c r="G30" s="21"/>
      <c r="H30" s="28"/>
      <c r="I30" s="11"/>
    </row>
    <row r="31" spans="1:10" ht="12.75" customHeight="1">
      <c r="B31" s="12"/>
      <c r="C31" s="12"/>
      <c r="D31" s="12"/>
      <c r="E31" s="12"/>
      <c r="F31" s="12"/>
      <c r="G31" s="12"/>
      <c r="H31" s="12"/>
      <c r="I31" s="11"/>
    </row>
    <row r="32" spans="1:10" ht="12.75" hidden="1" customHeight="1">
      <c r="B32" s="12"/>
      <c r="C32" s="12"/>
      <c r="D32" s="12"/>
      <c r="E32" s="12"/>
      <c r="F32" s="12"/>
      <c r="G32" s="12"/>
      <c r="H32" s="12"/>
      <c r="I32" s="11"/>
    </row>
    <row r="33" spans="4:9" ht="12.75" hidden="1" customHeight="1">
      <c r="E33" s="18"/>
      <c r="F33" s="11"/>
      <c r="G33" s="11"/>
      <c r="H33" s="11"/>
      <c r="I33" s="11"/>
    </row>
    <row r="34" spans="4:9" hidden="1">
      <c r="E34" s="11"/>
      <c r="F34" s="11"/>
      <c r="G34" s="11"/>
      <c r="H34" s="11"/>
      <c r="I34" s="11"/>
    </row>
    <row r="35" spans="4:9" ht="12.75" hidden="1" customHeight="1">
      <c r="D35" s="13"/>
      <c r="E35" s="98"/>
      <c r="F35" s="98"/>
      <c r="G35" s="11"/>
      <c r="H35" s="11"/>
      <c r="I35" s="11"/>
    </row>
    <row r="36" spans="4:9" hidden="1">
      <c r="E36" s="31"/>
      <c r="F36" s="11"/>
      <c r="G36" s="11"/>
      <c r="H36" s="11"/>
      <c r="I36" s="11"/>
    </row>
    <row r="37" spans="4:9" hidden="1">
      <c r="E37" s="11"/>
      <c r="F37" s="11"/>
      <c r="G37" s="11"/>
      <c r="H37" s="11"/>
      <c r="I37" s="11"/>
    </row>
    <row r="39" spans="4:9" hidden="1">
      <c r="E39" s="14"/>
    </row>
    <row r="45" spans="4:9" hidden="1">
      <c r="E45" s="15"/>
    </row>
    <row r="46" spans="4:9" hidden="1">
      <c r="E46" s="16"/>
    </row>
    <row r="47" spans="4:9" hidden="1">
      <c r="E47" s="17"/>
    </row>
    <row r="48" spans="4:9" hidden="1">
      <c r="E48" s="16"/>
    </row>
    <row r="49"/>
    <row r="50"/>
    <row r="51"/>
    <row r="52"/>
    <row r="58"/>
  </sheetData>
  <sheetProtection formatCells="0" formatRows="0" selectLockedCells="1"/>
  <mergeCells count="34">
    <mergeCell ref="C1:F2"/>
    <mergeCell ref="C3:F3"/>
    <mergeCell ref="F7:F9"/>
    <mergeCell ref="B13:F13"/>
    <mergeCell ref="E14:F14"/>
    <mergeCell ref="A4:H4"/>
    <mergeCell ref="B6:E6"/>
    <mergeCell ref="E15:F15"/>
    <mergeCell ref="E25:F25"/>
    <mergeCell ref="E21:F21"/>
    <mergeCell ref="C18:D18"/>
    <mergeCell ref="C20:D20"/>
    <mergeCell ref="C21:D21"/>
    <mergeCell ref="C22:D22"/>
    <mergeCell ref="E16:F16"/>
    <mergeCell ref="E17:F17"/>
    <mergeCell ref="E18:F18"/>
    <mergeCell ref="E19:F19"/>
    <mergeCell ref="E20:F20"/>
    <mergeCell ref="C16:D16"/>
    <mergeCell ref="C17:D17"/>
    <mergeCell ref="E22:F22"/>
    <mergeCell ref="E23:F23"/>
    <mergeCell ref="C19:D19"/>
    <mergeCell ref="B7:D7"/>
    <mergeCell ref="B8:D8"/>
    <mergeCell ref="B9:D9"/>
    <mergeCell ref="C14:D14"/>
    <mergeCell ref="C15:D15"/>
    <mergeCell ref="E26:F26"/>
    <mergeCell ref="C23:D23"/>
    <mergeCell ref="C25:D25"/>
    <mergeCell ref="C26:D26"/>
    <mergeCell ref="E35:F35"/>
  </mergeCells>
  <conditionalFormatting sqref="H1">
    <cfRule type="duplicateValues" dxfId="0" priority="1"/>
  </conditionalFormatting>
  <printOptions horizontalCentered="1" verticalCentered="1"/>
  <pageMargins left="0.31496062992125984" right="0.31496062992125984" top="0.35433070866141736" bottom="0.35433070866141736" header="0.31496062992125984" footer="0.31496062992125984"/>
  <pageSetup paperSize="9" scale="97"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401C-F91C-4C28-ABC0-11A72ADB5288}">
  <dimension ref="A2:G32"/>
  <sheetViews>
    <sheetView showGridLines="0" workbookViewId="0">
      <selection activeCell="E23" sqref="E23"/>
    </sheetView>
  </sheetViews>
  <sheetFormatPr defaultColWidth="11.42578125" defaultRowHeight="14.45"/>
  <cols>
    <col min="1" max="1" width="7.85546875" customWidth="1"/>
    <col min="2" max="2" width="14.5703125" customWidth="1"/>
    <col min="3" max="3" width="14.42578125" customWidth="1"/>
    <col min="4" max="4" width="13.28515625" customWidth="1"/>
    <col min="5" max="5" width="17" customWidth="1"/>
  </cols>
  <sheetData>
    <row r="2" spans="1:7">
      <c r="A2" s="129" t="s">
        <v>50</v>
      </c>
      <c r="B2" s="129"/>
      <c r="C2" s="129"/>
      <c r="D2" s="129"/>
      <c r="E2" s="129"/>
      <c r="F2" s="51"/>
      <c r="G2" s="51"/>
    </row>
    <row r="3" spans="1:7">
      <c r="A3" s="51"/>
      <c r="B3" s="51"/>
      <c r="C3" s="51"/>
      <c r="D3" s="51"/>
      <c r="E3" s="51"/>
      <c r="F3" s="51"/>
      <c r="G3" s="51"/>
    </row>
    <row r="4" spans="1:7" ht="23.25" customHeight="1">
      <c r="A4" s="130" t="s">
        <v>51</v>
      </c>
      <c r="B4" s="130"/>
      <c r="C4" s="130"/>
      <c r="D4" s="130"/>
      <c r="E4" s="130"/>
      <c r="F4" s="86"/>
      <c r="G4" s="51"/>
    </row>
    <row r="5" spans="1:7" ht="26.25" customHeight="1">
      <c r="A5" s="130"/>
      <c r="B5" s="130"/>
      <c r="C5" s="130"/>
      <c r="D5" s="130"/>
      <c r="E5" s="130"/>
      <c r="F5" s="86"/>
      <c r="G5" s="51"/>
    </row>
    <row r="6" spans="1:7" ht="36" customHeight="1">
      <c r="A6" s="130"/>
      <c r="B6" s="130"/>
      <c r="C6" s="130"/>
      <c r="D6" s="130"/>
      <c r="E6" s="130"/>
      <c r="F6" s="86"/>
      <c r="G6" s="51"/>
    </row>
    <row r="7" spans="1:7">
      <c r="A7" s="51"/>
      <c r="B7" s="51"/>
      <c r="C7" s="51"/>
      <c r="D7" s="51"/>
      <c r="E7" s="51"/>
      <c r="F7" s="51"/>
      <c r="G7" s="51"/>
    </row>
    <row r="8" spans="1:7">
      <c r="A8" s="77" t="s">
        <v>77</v>
      </c>
      <c r="B8" s="52"/>
      <c r="C8" s="53"/>
      <c r="D8" s="53"/>
      <c r="E8" s="53"/>
      <c r="F8" s="51"/>
      <c r="G8" s="51"/>
    </row>
    <row r="9" spans="1:7">
      <c r="A9" s="77"/>
      <c r="B9" s="52"/>
      <c r="C9" s="53"/>
      <c r="D9" s="53"/>
      <c r="E9" s="53"/>
      <c r="F9" s="51"/>
      <c r="G9" s="51"/>
    </row>
    <row r="10" spans="1:7">
      <c r="A10" s="81" t="s">
        <v>53</v>
      </c>
      <c r="B10" s="82"/>
      <c r="C10" s="83"/>
      <c r="D10" s="84"/>
      <c r="E10" s="85"/>
      <c r="F10" s="51"/>
      <c r="G10" s="51"/>
    </row>
    <row r="11" spans="1:7">
      <c r="A11" s="59"/>
      <c r="B11" s="52"/>
      <c r="C11" s="53"/>
      <c r="D11" s="53"/>
      <c r="E11" s="53"/>
      <c r="F11" s="51"/>
      <c r="G11" s="51"/>
    </row>
    <row r="12" spans="1:7" ht="19.5" customHeight="1">
      <c r="A12" s="131" t="s">
        <v>54</v>
      </c>
      <c r="B12" s="131"/>
      <c r="C12" s="131"/>
      <c r="D12" s="131"/>
      <c r="E12" s="131"/>
      <c r="F12" s="51"/>
      <c r="G12" s="51"/>
    </row>
    <row r="13" spans="1:7" ht="80.25" customHeight="1">
      <c r="A13" s="61" t="s">
        <v>55</v>
      </c>
      <c r="B13" s="62" t="s">
        <v>56</v>
      </c>
      <c r="C13" s="62" t="s">
        <v>57</v>
      </c>
      <c r="D13" s="62" t="s">
        <v>58</v>
      </c>
      <c r="E13" s="76" t="s">
        <v>59</v>
      </c>
      <c r="F13" s="51"/>
      <c r="G13" s="51"/>
    </row>
    <row r="14" spans="1:7" ht="17.25" customHeight="1">
      <c r="A14" s="63" t="s">
        <v>41</v>
      </c>
      <c r="B14" s="64">
        <v>1000000</v>
      </c>
      <c r="C14" s="64"/>
      <c r="D14" s="64"/>
      <c r="E14" s="64">
        <f>+D14/A28</f>
        <v>0</v>
      </c>
      <c r="F14" s="51"/>
      <c r="G14" s="51"/>
    </row>
    <row r="15" spans="1:7">
      <c r="A15" s="59"/>
      <c r="B15" s="52"/>
      <c r="C15" s="53"/>
      <c r="D15" s="53"/>
      <c r="E15" s="53"/>
      <c r="F15" s="51"/>
      <c r="G15" s="51"/>
    </row>
    <row r="16" spans="1:7" ht="69.75" customHeight="1">
      <c r="A16" s="61" t="s">
        <v>60</v>
      </c>
      <c r="B16" s="76" t="s">
        <v>61</v>
      </c>
      <c r="C16" s="65" t="s">
        <v>62</v>
      </c>
      <c r="D16" s="65" t="s">
        <v>63</v>
      </c>
      <c r="E16" s="76" t="s">
        <v>64</v>
      </c>
      <c r="F16" s="51"/>
      <c r="G16" s="51"/>
    </row>
    <row r="17" spans="1:7" ht="17.25" customHeight="1">
      <c r="A17" s="61" t="s">
        <v>65</v>
      </c>
      <c r="B17" s="76" t="s">
        <v>66</v>
      </c>
      <c r="C17" s="65" t="s">
        <v>67</v>
      </c>
      <c r="D17" s="65" t="s">
        <v>68</v>
      </c>
      <c r="E17" s="76" t="s">
        <v>69</v>
      </c>
      <c r="F17" s="51"/>
      <c r="G17" s="51"/>
    </row>
    <row r="18" spans="1:7">
      <c r="A18" s="66">
        <v>1</v>
      </c>
      <c r="B18" s="66">
        <v>50</v>
      </c>
      <c r="C18" s="60">
        <f>+B14</f>
        <v>1000000</v>
      </c>
      <c r="D18" s="60"/>
      <c r="E18" s="60">
        <f t="shared" ref="E18:E28" si="0">+B18*$E$31</f>
        <v>0</v>
      </c>
      <c r="F18" s="51"/>
      <c r="G18" s="51"/>
    </row>
    <row r="19" spans="1:7">
      <c r="A19" s="66">
        <v>2</v>
      </c>
      <c r="B19" s="66">
        <v>51</v>
      </c>
      <c r="C19" s="60"/>
      <c r="D19" s="60"/>
      <c r="E19" s="60">
        <f t="shared" si="0"/>
        <v>0</v>
      </c>
      <c r="F19" s="51"/>
      <c r="G19" s="51"/>
    </row>
    <row r="20" spans="1:7">
      <c r="A20" s="71">
        <v>3</v>
      </c>
      <c r="B20" s="71">
        <v>52</v>
      </c>
      <c r="C20" s="72"/>
      <c r="D20" s="72"/>
      <c r="E20" s="60">
        <f t="shared" si="0"/>
        <v>0</v>
      </c>
      <c r="F20" s="51"/>
      <c r="G20" s="51"/>
    </row>
    <row r="21" spans="1:7">
      <c r="A21" s="66">
        <v>4</v>
      </c>
      <c r="B21" s="66">
        <v>53</v>
      </c>
      <c r="C21" s="60"/>
      <c r="D21" s="60"/>
      <c r="E21" s="60">
        <f t="shared" si="0"/>
        <v>0</v>
      </c>
      <c r="F21" s="51"/>
      <c r="G21" s="51"/>
    </row>
    <row r="22" spans="1:7">
      <c r="A22" s="73">
        <v>5</v>
      </c>
      <c r="B22" s="73">
        <v>54</v>
      </c>
      <c r="C22" s="74"/>
      <c r="D22" s="74"/>
      <c r="E22" s="60">
        <f t="shared" si="0"/>
        <v>0</v>
      </c>
      <c r="F22" s="51"/>
      <c r="G22" s="51"/>
    </row>
    <row r="23" spans="1:7">
      <c r="A23" s="66">
        <v>6</v>
      </c>
      <c r="B23" s="66">
        <v>55</v>
      </c>
      <c r="C23" s="60"/>
      <c r="D23" s="74"/>
      <c r="E23" s="60">
        <f t="shared" si="0"/>
        <v>0</v>
      </c>
      <c r="F23" s="51"/>
      <c r="G23" s="51"/>
    </row>
    <row r="24" spans="1:7">
      <c r="A24" s="73">
        <v>7</v>
      </c>
      <c r="B24" s="73">
        <v>56</v>
      </c>
      <c r="C24" s="60"/>
      <c r="D24" s="74"/>
      <c r="E24" s="60">
        <f t="shared" si="0"/>
        <v>0</v>
      </c>
      <c r="F24" s="51"/>
      <c r="G24" s="51"/>
    </row>
    <row r="25" spans="1:7">
      <c r="A25" s="66">
        <v>8</v>
      </c>
      <c r="B25" s="66">
        <v>57</v>
      </c>
      <c r="C25" s="60"/>
      <c r="D25" s="74"/>
      <c r="E25" s="60">
        <f t="shared" si="0"/>
        <v>0</v>
      </c>
      <c r="F25" s="51"/>
      <c r="G25" s="51"/>
    </row>
    <row r="26" spans="1:7">
      <c r="A26" s="73">
        <v>9</v>
      </c>
      <c r="B26" s="73">
        <v>58</v>
      </c>
      <c r="C26" s="60"/>
      <c r="D26" s="74"/>
      <c r="E26" s="60">
        <f t="shared" si="0"/>
        <v>0</v>
      </c>
      <c r="F26" s="51"/>
      <c r="G26" s="51"/>
    </row>
    <row r="27" spans="1:7">
      <c r="A27" s="66">
        <v>10</v>
      </c>
      <c r="B27" s="66">
        <v>59</v>
      </c>
      <c r="C27" s="60"/>
      <c r="D27" s="74"/>
      <c r="E27" s="60">
        <f t="shared" si="0"/>
        <v>0</v>
      </c>
      <c r="F27" s="51"/>
      <c r="G27" s="51"/>
    </row>
    <row r="28" spans="1:7">
      <c r="A28" s="73">
        <v>11</v>
      </c>
      <c r="B28" s="73">
        <v>60</v>
      </c>
      <c r="C28" s="60"/>
      <c r="D28" s="74"/>
      <c r="E28" s="60">
        <f t="shared" si="0"/>
        <v>0</v>
      </c>
      <c r="F28" s="51"/>
      <c r="G28" s="51"/>
    </row>
    <row r="29" spans="1:7">
      <c r="A29" s="51"/>
      <c r="B29" s="51"/>
      <c r="C29" s="51"/>
      <c r="D29" s="51"/>
      <c r="E29" s="51"/>
      <c r="F29" s="51"/>
      <c r="G29" s="51"/>
    </row>
    <row r="30" spans="1:7">
      <c r="A30" s="51"/>
      <c r="B30" s="51"/>
      <c r="C30" s="51"/>
      <c r="D30" s="51"/>
      <c r="E30" s="51"/>
      <c r="F30" s="51"/>
      <c r="G30" s="51"/>
    </row>
    <row r="31" spans="1:7" ht="19.5" customHeight="1">
      <c r="A31" s="67" t="s">
        <v>12</v>
      </c>
      <c r="B31" s="68"/>
      <c r="C31" s="69"/>
      <c r="D31" s="70"/>
      <c r="E31" s="60"/>
      <c r="F31" s="51"/>
      <c r="G31" s="51"/>
    </row>
    <row r="32" spans="1:7">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9A06-F0D5-4808-8B72-C41E08465E5B}">
  <dimension ref="A2:G27"/>
  <sheetViews>
    <sheetView tabSelected="1" workbookViewId="0">
      <selection activeCell="H16" sqref="H16"/>
    </sheetView>
  </sheetViews>
  <sheetFormatPr defaultColWidth="11.42578125" defaultRowHeight="14.45"/>
  <cols>
    <col min="1" max="1" width="7.85546875" customWidth="1"/>
    <col min="2" max="2" width="14.5703125" customWidth="1"/>
    <col min="3" max="3" width="14.42578125" customWidth="1"/>
    <col min="4" max="4" width="13.28515625" customWidth="1"/>
    <col min="5" max="5" width="17" customWidth="1"/>
  </cols>
  <sheetData>
    <row r="2" spans="1:7">
      <c r="A2" s="129" t="s">
        <v>50</v>
      </c>
      <c r="B2" s="129"/>
      <c r="C2" s="129"/>
      <c r="D2" s="129"/>
      <c r="E2" s="129"/>
      <c r="F2" s="51"/>
      <c r="G2" s="51"/>
    </row>
    <row r="3" spans="1:7">
      <c r="A3" s="51"/>
      <c r="B3" s="51"/>
      <c r="C3" s="51"/>
      <c r="D3" s="51"/>
      <c r="E3" s="51"/>
      <c r="F3" s="51"/>
      <c r="G3" s="51"/>
    </row>
    <row r="4" spans="1:7" ht="23.25" customHeight="1">
      <c r="A4" s="130" t="s">
        <v>51</v>
      </c>
      <c r="B4" s="130"/>
      <c r="C4" s="130"/>
      <c r="D4" s="130"/>
      <c r="E4" s="130"/>
      <c r="F4" s="86"/>
      <c r="G4" s="51"/>
    </row>
    <row r="5" spans="1:7" ht="26.25" customHeight="1">
      <c r="A5" s="130"/>
      <c r="B5" s="130"/>
      <c r="C5" s="130"/>
      <c r="D5" s="130"/>
      <c r="E5" s="130"/>
      <c r="F5" s="86"/>
      <c r="G5" s="51"/>
    </row>
    <row r="6" spans="1:7" ht="36" customHeight="1">
      <c r="A6" s="130"/>
      <c r="B6" s="130"/>
      <c r="C6" s="130"/>
      <c r="D6" s="130"/>
      <c r="E6" s="130"/>
      <c r="F6" s="86"/>
      <c r="G6" s="51"/>
    </row>
    <row r="7" spans="1:7">
      <c r="A7" s="51"/>
      <c r="B7" s="51"/>
      <c r="C7" s="51"/>
      <c r="D7" s="51"/>
      <c r="E7" s="51"/>
      <c r="F7" s="51"/>
      <c r="G7" s="51"/>
    </row>
    <row r="8" spans="1:7">
      <c r="A8" s="77" t="s">
        <v>74</v>
      </c>
      <c r="B8" s="52"/>
      <c r="C8" s="53"/>
      <c r="D8" s="53"/>
      <c r="E8" s="53"/>
      <c r="F8" s="51"/>
      <c r="G8" s="51"/>
    </row>
    <row r="9" spans="1:7">
      <c r="A9" s="77"/>
      <c r="B9" s="52"/>
      <c r="C9" s="53"/>
      <c r="D9" s="53"/>
      <c r="E9" s="53"/>
      <c r="F9" s="51"/>
      <c r="G9" s="51"/>
    </row>
    <row r="10" spans="1:7">
      <c r="A10" s="81" t="s">
        <v>53</v>
      </c>
      <c r="B10" s="82"/>
      <c r="C10" s="83"/>
      <c r="D10" s="84"/>
      <c r="E10" s="85">
        <v>154085</v>
      </c>
      <c r="F10" s="51"/>
      <c r="G10" s="51"/>
    </row>
    <row r="11" spans="1:7">
      <c r="A11" s="59"/>
      <c r="B11" s="52"/>
      <c r="C11" s="53"/>
      <c r="D11" s="53"/>
      <c r="E11" s="53"/>
      <c r="F11" s="51"/>
      <c r="G11" s="51"/>
    </row>
    <row r="12" spans="1:7" ht="19.5" customHeight="1">
      <c r="A12" s="131" t="s">
        <v>54</v>
      </c>
      <c r="B12" s="131"/>
      <c r="C12" s="131"/>
      <c r="D12" s="131"/>
      <c r="E12" s="131"/>
      <c r="F12" s="51"/>
      <c r="G12" s="51"/>
    </row>
    <row r="13" spans="1:7" ht="80.25" customHeight="1">
      <c r="A13" s="61" t="s">
        <v>55</v>
      </c>
      <c r="B13" s="62" t="s">
        <v>56</v>
      </c>
      <c r="C13" s="62" t="s">
        <v>57</v>
      </c>
      <c r="D13" s="62" t="s">
        <v>58</v>
      </c>
      <c r="E13" s="76" t="s">
        <v>59</v>
      </c>
      <c r="F13" s="51"/>
      <c r="G13" s="51"/>
    </row>
    <row r="14" spans="1:7" ht="17.25" customHeight="1">
      <c r="A14" s="63" t="s">
        <v>32</v>
      </c>
      <c r="B14" s="64">
        <v>100000</v>
      </c>
      <c r="C14" s="64">
        <v>200000</v>
      </c>
      <c r="D14" s="64">
        <f>+C14-B14</f>
        <v>100000</v>
      </c>
      <c r="E14" s="64">
        <f>+D14/A23</f>
        <v>16666.666666666668</v>
      </c>
      <c r="F14" s="51"/>
      <c r="G14" s="51"/>
    </row>
    <row r="15" spans="1:7">
      <c r="A15" s="59"/>
      <c r="B15" s="52"/>
      <c r="C15" s="53"/>
      <c r="D15" s="53"/>
      <c r="E15" s="53"/>
      <c r="F15" s="51"/>
      <c r="G15" s="51"/>
    </row>
    <row r="16" spans="1:7" ht="69.75" customHeight="1">
      <c r="A16" s="61" t="s">
        <v>60</v>
      </c>
      <c r="B16" s="76" t="s">
        <v>61</v>
      </c>
      <c r="C16" s="65" t="s">
        <v>62</v>
      </c>
      <c r="D16" s="65" t="s">
        <v>63</v>
      </c>
      <c r="E16" s="76" t="s">
        <v>64</v>
      </c>
      <c r="F16" s="51"/>
      <c r="G16" s="51"/>
    </row>
    <row r="17" spans="1:7" ht="17.25" customHeight="1">
      <c r="A17" s="61" t="s">
        <v>65</v>
      </c>
      <c r="B17" s="76" t="s">
        <v>66</v>
      </c>
      <c r="C17" s="65" t="s">
        <v>67</v>
      </c>
      <c r="D17" s="65" t="s">
        <v>68</v>
      </c>
      <c r="E17" s="76" t="s">
        <v>69</v>
      </c>
      <c r="F17" s="51"/>
      <c r="G17" s="51"/>
    </row>
    <row r="18" spans="1:7">
      <c r="A18" s="66">
        <v>1</v>
      </c>
      <c r="B18" s="66">
        <v>25</v>
      </c>
      <c r="C18" s="60">
        <f>+B14</f>
        <v>100000</v>
      </c>
      <c r="D18" s="60">
        <f>+C18+$E$14-1</f>
        <v>116665.66666666667</v>
      </c>
      <c r="E18" s="60">
        <f>+B18*$E$26</f>
        <v>25000000</v>
      </c>
      <c r="F18" s="51"/>
      <c r="G18" s="51"/>
    </row>
    <row r="19" spans="1:7">
      <c r="A19" s="66">
        <v>2</v>
      </c>
      <c r="B19" s="66">
        <v>26</v>
      </c>
      <c r="C19" s="60">
        <f>+D18+1</f>
        <v>116666.66666666667</v>
      </c>
      <c r="D19" s="60">
        <f>+C19+$E$14-1</f>
        <v>133332.33333333334</v>
      </c>
      <c r="E19" s="60">
        <f t="shared" ref="E19:E23" si="0">+B19*$E$26</f>
        <v>26000000</v>
      </c>
      <c r="F19" s="51"/>
      <c r="G19" s="51"/>
    </row>
    <row r="20" spans="1:7" ht="15" thickBot="1">
      <c r="A20" s="71">
        <v>3</v>
      </c>
      <c r="B20" s="71">
        <v>27</v>
      </c>
      <c r="C20" s="72">
        <f t="shared" ref="C20:C22" si="1">+D19+1</f>
        <v>133333.33333333334</v>
      </c>
      <c r="D20" s="72">
        <f>+C20+$E$14-1</f>
        <v>149999</v>
      </c>
      <c r="E20" s="72">
        <f t="shared" si="0"/>
        <v>27000000</v>
      </c>
      <c r="F20" s="51"/>
      <c r="G20" s="51"/>
    </row>
    <row r="21" spans="1:7" ht="15" thickBot="1">
      <c r="A21" s="87">
        <v>4</v>
      </c>
      <c r="B21" s="88">
        <v>28</v>
      </c>
      <c r="C21" s="89">
        <f t="shared" si="1"/>
        <v>150000</v>
      </c>
      <c r="D21" s="89">
        <f>+C21+$E$14-1</f>
        <v>166665.66666666666</v>
      </c>
      <c r="E21" s="90">
        <f t="shared" si="0"/>
        <v>28000000</v>
      </c>
      <c r="F21" s="51"/>
      <c r="G21" s="51"/>
    </row>
    <row r="22" spans="1:7">
      <c r="A22" s="73">
        <v>5</v>
      </c>
      <c r="B22" s="73">
        <v>29</v>
      </c>
      <c r="C22" s="74">
        <f t="shared" si="1"/>
        <v>166666.66666666666</v>
      </c>
      <c r="D22" s="74">
        <f>+C22+$E$14-1</f>
        <v>183332.33333333331</v>
      </c>
      <c r="E22" s="74">
        <f t="shared" si="0"/>
        <v>29000000</v>
      </c>
      <c r="F22" s="51"/>
      <c r="G22" s="51"/>
    </row>
    <row r="23" spans="1:7">
      <c r="A23" s="66">
        <v>6</v>
      </c>
      <c r="B23" s="66">
        <v>30</v>
      </c>
      <c r="C23" s="60">
        <f>+D22+1</f>
        <v>183333.33333333331</v>
      </c>
      <c r="D23" s="60">
        <f>+C23+$E$14</f>
        <v>199999.99999999997</v>
      </c>
      <c r="E23" s="60">
        <f t="shared" si="0"/>
        <v>30000000</v>
      </c>
      <c r="F23" s="51"/>
      <c r="G23" s="51"/>
    </row>
    <row r="24" spans="1:7">
      <c r="A24" s="51"/>
      <c r="B24" s="51"/>
      <c r="C24" s="51"/>
      <c r="D24" s="51"/>
      <c r="E24" s="51"/>
      <c r="F24" s="51"/>
      <c r="G24" s="51"/>
    </row>
    <row r="25" spans="1:7">
      <c r="A25" s="51"/>
      <c r="B25" s="51"/>
      <c r="C25" s="51"/>
      <c r="D25" s="51"/>
      <c r="E25" s="51"/>
      <c r="F25" s="51"/>
      <c r="G25" s="51"/>
    </row>
    <row r="26" spans="1:7" ht="19.5" customHeight="1">
      <c r="A26" s="67" t="s">
        <v>12</v>
      </c>
      <c r="B26" s="68"/>
      <c r="C26" s="69"/>
      <c r="D26" s="70"/>
      <c r="E26" s="64">
        <v>1000000</v>
      </c>
      <c r="F26" s="51"/>
      <c r="G26" s="51"/>
    </row>
    <row r="27" spans="1:7">
      <c r="A27" s="51"/>
      <c r="B27" s="51"/>
      <c r="C27" s="51"/>
      <c r="D27" s="51"/>
      <c r="E27" s="51"/>
      <c r="F27" s="51"/>
      <c r="G27" s="51"/>
    </row>
  </sheetData>
  <mergeCells count="3">
    <mergeCell ref="A2:E2"/>
    <mergeCell ref="A4:E6"/>
    <mergeCell ref="A12:E1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25B2-454B-46D6-8AAC-94C981A8DDD3}">
  <dimension ref="A1"/>
  <sheetViews>
    <sheetView workbookViewId="0"/>
  </sheetViews>
  <sheetFormatPr defaultColWidth="11.42578125"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189E-0A20-4D7B-87C0-BE942E60B633}">
  <dimension ref="A2:H27"/>
  <sheetViews>
    <sheetView showGridLines="0" topLeftCell="A8" workbookViewId="0">
      <selection activeCell="E25" sqref="E25"/>
    </sheetView>
  </sheetViews>
  <sheetFormatPr defaultColWidth="11.42578125" defaultRowHeight="14.45"/>
  <cols>
    <col min="1" max="1" width="6.42578125" customWidth="1"/>
    <col min="2" max="2" width="13.140625" customWidth="1"/>
    <col min="5" max="5" width="16.7109375" customWidth="1"/>
    <col min="6" max="6" width="9.5703125" customWidth="1"/>
  </cols>
  <sheetData>
    <row r="2" spans="1:8">
      <c r="A2" s="129" t="s">
        <v>50</v>
      </c>
      <c r="B2" s="129"/>
      <c r="C2" s="129"/>
      <c r="D2" s="129"/>
      <c r="E2" s="129"/>
      <c r="F2" s="51"/>
      <c r="H2" s="51"/>
    </row>
    <row r="3" spans="1:8">
      <c r="A3" s="51"/>
      <c r="B3" s="51"/>
      <c r="C3" s="51"/>
      <c r="D3" s="51"/>
      <c r="E3" s="51"/>
      <c r="F3" s="51"/>
      <c r="H3" s="51"/>
    </row>
    <row r="4" spans="1:8" ht="23.25" customHeight="1">
      <c r="A4" s="130" t="s">
        <v>51</v>
      </c>
      <c r="B4" s="130"/>
      <c r="C4" s="130"/>
      <c r="D4" s="130"/>
      <c r="E4" s="130"/>
      <c r="F4" s="86"/>
      <c r="H4" s="51"/>
    </row>
    <row r="5" spans="1:8" ht="26.25" customHeight="1">
      <c r="A5" s="130"/>
      <c r="B5" s="130"/>
      <c r="C5" s="130"/>
      <c r="D5" s="130"/>
      <c r="E5" s="130"/>
      <c r="F5" s="86"/>
      <c r="H5" s="51"/>
    </row>
    <row r="6" spans="1:8" ht="38.25" customHeight="1">
      <c r="A6" s="130"/>
      <c r="B6" s="130"/>
      <c r="C6" s="130"/>
      <c r="D6" s="130"/>
      <c r="E6" s="130"/>
      <c r="F6" s="86"/>
      <c r="H6" s="51"/>
    </row>
    <row r="7" spans="1:8">
      <c r="G7" s="51"/>
      <c r="H7" s="51"/>
    </row>
    <row r="8" spans="1:8">
      <c r="A8" s="77" t="s">
        <v>52</v>
      </c>
      <c r="B8" s="52"/>
      <c r="C8" s="53"/>
      <c r="D8" s="53"/>
      <c r="E8" s="53"/>
      <c r="G8" s="51"/>
      <c r="H8" s="51"/>
    </row>
    <row r="9" spans="1:8">
      <c r="A9" s="59"/>
      <c r="B9" s="52"/>
      <c r="C9" s="53"/>
      <c r="D9" s="53"/>
      <c r="E9" s="53"/>
      <c r="G9" s="51"/>
      <c r="H9" s="51"/>
    </row>
    <row r="10" spans="1:8">
      <c r="A10" s="81" t="s">
        <v>53</v>
      </c>
      <c r="B10" s="82"/>
      <c r="C10" s="83"/>
      <c r="D10" s="84"/>
      <c r="E10" s="85"/>
      <c r="G10" s="51"/>
      <c r="H10" s="51"/>
    </row>
    <row r="11" spans="1:8">
      <c r="A11" s="59"/>
      <c r="B11" s="52"/>
      <c r="C11" s="53"/>
      <c r="D11" s="53"/>
      <c r="E11" s="53"/>
      <c r="G11" s="51"/>
      <c r="H11" s="51"/>
    </row>
    <row r="12" spans="1:8" ht="19.5" customHeight="1">
      <c r="A12" s="131" t="s">
        <v>54</v>
      </c>
      <c r="B12" s="131"/>
      <c r="C12" s="131"/>
      <c r="D12" s="131"/>
      <c r="E12" s="131"/>
      <c r="G12" s="51"/>
      <c r="H12" s="51"/>
    </row>
    <row r="13" spans="1:8" ht="80.25" customHeight="1">
      <c r="A13" s="61" t="s">
        <v>55</v>
      </c>
      <c r="B13" s="62" t="s">
        <v>56</v>
      </c>
      <c r="C13" s="62" t="s">
        <v>57</v>
      </c>
      <c r="D13" s="62" t="s">
        <v>58</v>
      </c>
      <c r="E13" s="76" t="s">
        <v>59</v>
      </c>
      <c r="G13" s="51"/>
      <c r="H13" s="51"/>
    </row>
    <row r="14" spans="1:8" ht="17.25" customHeight="1">
      <c r="A14" s="63" t="s">
        <v>17</v>
      </c>
      <c r="B14" s="64">
        <v>1</v>
      </c>
      <c r="C14" s="64">
        <v>2500</v>
      </c>
      <c r="D14" s="64">
        <f>+C14-B14</f>
        <v>2499</v>
      </c>
      <c r="E14" s="64">
        <f>+D14/A22</f>
        <v>499.8</v>
      </c>
      <c r="G14" s="51"/>
      <c r="H14" s="51"/>
    </row>
    <row r="15" spans="1:8">
      <c r="A15" s="59"/>
      <c r="B15" s="52"/>
      <c r="C15" s="53"/>
      <c r="D15" s="53"/>
      <c r="E15" s="53"/>
      <c r="G15" s="51"/>
      <c r="H15" s="51"/>
    </row>
    <row r="16" spans="1:8" ht="69.75" customHeight="1">
      <c r="A16" s="61" t="s">
        <v>60</v>
      </c>
      <c r="B16" s="76" t="s">
        <v>61</v>
      </c>
      <c r="C16" s="65" t="s">
        <v>62</v>
      </c>
      <c r="D16" s="65" t="s">
        <v>63</v>
      </c>
      <c r="E16" s="76" t="s">
        <v>64</v>
      </c>
      <c r="G16" s="51"/>
      <c r="H16" s="51"/>
    </row>
    <row r="17" spans="1:8" ht="17.25" customHeight="1">
      <c r="A17" s="61" t="s">
        <v>65</v>
      </c>
      <c r="B17" s="76" t="s">
        <v>66</v>
      </c>
      <c r="C17" s="65" t="s">
        <v>67</v>
      </c>
      <c r="D17" s="65" t="s">
        <v>68</v>
      </c>
      <c r="E17" s="76" t="s">
        <v>69</v>
      </c>
      <c r="G17" s="51"/>
      <c r="H17" s="51"/>
    </row>
    <row r="18" spans="1:8">
      <c r="A18" s="71">
        <v>1</v>
      </c>
      <c r="B18" s="71">
        <v>25</v>
      </c>
      <c r="C18" s="72">
        <f>+B14</f>
        <v>1</v>
      </c>
      <c r="D18" s="72">
        <f>+C18+$E$14-1</f>
        <v>499.8</v>
      </c>
      <c r="E18" s="72">
        <f>+B18*$E$26</f>
        <v>0</v>
      </c>
      <c r="G18" s="51"/>
      <c r="H18" s="51"/>
    </row>
    <row r="19" spans="1:8">
      <c r="A19" s="66">
        <v>2</v>
      </c>
      <c r="B19" s="66">
        <v>26</v>
      </c>
      <c r="C19" s="60">
        <f>+D18+1</f>
        <v>500.8</v>
      </c>
      <c r="D19" s="60">
        <f>+C19+$E$14-1</f>
        <v>999.6</v>
      </c>
      <c r="E19" s="60">
        <f>+B19*$E$26</f>
        <v>0</v>
      </c>
      <c r="G19" s="51"/>
      <c r="H19" s="51"/>
    </row>
    <row r="20" spans="1:8">
      <c r="A20" s="73">
        <v>3</v>
      </c>
      <c r="B20" s="73">
        <v>27</v>
      </c>
      <c r="C20" s="74">
        <f t="shared" ref="C20:C22" si="0">+D19+1</f>
        <v>1000.6</v>
      </c>
      <c r="D20" s="74">
        <f>+C20+$E$14-1</f>
        <v>1499.4</v>
      </c>
      <c r="E20" s="74">
        <f>+B20*$E$26</f>
        <v>0</v>
      </c>
      <c r="G20" s="51"/>
      <c r="H20" s="51"/>
    </row>
    <row r="21" spans="1:8">
      <c r="A21" s="66">
        <v>4</v>
      </c>
      <c r="B21" s="66">
        <v>28</v>
      </c>
      <c r="C21" s="60">
        <f t="shared" si="0"/>
        <v>1500.4</v>
      </c>
      <c r="D21" s="60">
        <f>+C21+$E$14-1</f>
        <v>1999.2</v>
      </c>
      <c r="E21" s="60">
        <f>+B21*$E$26</f>
        <v>0</v>
      </c>
      <c r="G21" s="51"/>
      <c r="H21" s="51"/>
    </row>
    <row r="22" spans="1:8">
      <c r="A22" s="66">
        <v>5</v>
      </c>
      <c r="B22" s="66">
        <v>29</v>
      </c>
      <c r="C22" s="60">
        <f t="shared" si="0"/>
        <v>2000.2</v>
      </c>
      <c r="D22" s="60">
        <f>+C22+$E$14</f>
        <v>2500</v>
      </c>
      <c r="E22" s="60">
        <f>+B22*$E$26</f>
        <v>0</v>
      </c>
      <c r="G22" s="51"/>
      <c r="H22" s="51"/>
    </row>
    <row r="23" spans="1:8">
      <c r="A23" s="79"/>
      <c r="B23" s="79"/>
      <c r="C23" s="80"/>
      <c r="D23" s="80"/>
      <c r="E23" s="80"/>
      <c r="G23" s="51"/>
      <c r="H23" s="51"/>
    </row>
    <row r="24" spans="1:8">
      <c r="A24" s="51"/>
      <c r="B24" s="51"/>
      <c r="C24" s="51"/>
      <c r="D24" s="51"/>
      <c r="E24" s="51"/>
      <c r="G24" s="51"/>
      <c r="H24" s="51"/>
    </row>
    <row r="25" spans="1:8">
      <c r="A25" s="51"/>
      <c r="B25" s="51"/>
      <c r="C25" s="51"/>
      <c r="D25" s="51"/>
      <c r="E25" s="51"/>
      <c r="G25" s="51"/>
      <c r="H25" s="51"/>
    </row>
    <row r="26" spans="1:8" ht="19.5" customHeight="1">
      <c r="A26" s="67" t="s">
        <v>12</v>
      </c>
      <c r="B26" s="68"/>
      <c r="C26" s="69"/>
      <c r="D26" s="70"/>
      <c r="E26" s="60"/>
      <c r="G26" s="51"/>
      <c r="H26" s="51"/>
    </row>
    <row r="27" spans="1:8">
      <c r="G27" s="51"/>
      <c r="H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999D-D7E3-45DC-96DA-EDC65E407A29}">
  <dimension ref="A2:H27"/>
  <sheetViews>
    <sheetView showGridLines="0" workbookViewId="0">
      <selection activeCell="E11" sqref="E11"/>
    </sheetView>
  </sheetViews>
  <sheetFormatPr defaultColWidth="11.42578125" defaultRowHeight="14.45"/>
  <cols>
    <col min="1" max="1" width="7.28515625" customWidth="1"/>
    <col min="2" max="2" width="13.7109375" customWidth="1"/>
    <col min="3" max="3" width="12" customWidth="1"/>
    <col min="4" max="4" width="13.140625" customWidth="1"/>
    <col min="5" max="5" width="17.140625" customWidth="1"/>
    <col min="6" max="6" width="7.28515625" customWidth="1"/>
  </cols>
  <sheetData>
    <row r="2" spans="1:8">
      <c r="A2" s="129" t="s">
        <v>50</v>
      </c>
      <c r="B2" s="129"/>
      <c r="C2" s="129"/>
      <c r="D2" s="129"/>
      <c r="E2" s="129"/>
      <c r="F2" s="51"/>
      <c r="H2" s="51"/>
    </row>
    <row r="3" spans="1:8">
      <c r="A3" s="51"/>
      <c r="B3" s="51"/>
      <c r="C3" s="51"/>
      <c r="D3" s="51"/>
      <c r="E3" s="51"/>
      <c r="F3" s="51"/>
      <c r="H3" s="51"/>
    </row>
    <row r="4" spans="1:8" ht="23.25" customHeight="1">
      <c r="A4" s="130" t="s">
        <v>51</v>
      </c>
      <c r="B4" s="130"/>
      <c r="C4" s="130"/>
      <c r="D4" s="130"/>
      <c r="E4" s="130"/>
      <c r="F4" s="86"/>
      <c r="H4" s="51"/>
    </row>
    <row r="5" spans="1:8" ht="26.25" customHeight="1">
      <c r="A5" s="130"/>
      <c r="B5" s="130"/>
      <c r="C5" s="130"/>
      <c r="D5" s="130"/>
      <c r="E5" s="130"/>
      <c r="F5" s="86"/>
      <c r="H5" s="51"/>
    </row>
    <row r="6" spans="1:8" ht="38.25" customHeight="1">
      <c r="A6" s="130"/>
      <c r="B6" s="130"/>
      <c r="C6" s="130"/>
      <c r="D6" s="130"/>
      <c r="E6" s="130"/>
      <c r="F6" s="86"/>
      <c r="H6" s="51"/>
    </row>
    <row r="7" spans="1:8">
      <c r="G7" s="51"/>
      <c r="H7" s="51"/>
    </row>
    <row r="8" spans="1:8">
      <c r="A8" s="77" t="s">
        <v>70</v>
      </c>
      <c r="B8" s="52"/>
      <c r="C8" s="53"/>
      <c r="D8" s="53"/>
      <c r="E8" s="53"/>
      <c r="G8" s="51"/>
      <c r="H8" s="51"/>
    </row>
    <row r="9" spans="1:8">
      <c r="A9" s="59"/>
      <c r="B9" s="52"/>
      <c r="C9" s="53"/>
      <c r="D9" s="53"/>
      <c r="E9" s="53"/>
      <c r="G9" s="51"/>
      <c r="H9" s="51"/>
    </row>
    <row r="10" spans="1:8">
      <c r="A10" s="81" t="s">
        <v>53</v>
      </c>
      <c r="B10" s="82"/>
      <c r="C10" s="83"/>
      <c r="D10" s="84"/>
      <c r="E10" s="85"/>
      <c r="G10" s="51"/>
      <c r="H10" s="51"/>
    </row>
    <row r="11" spans="1:8">
      <c r="A11" s="59"/>
      <c r="B11" s="52"/>
      <c r="C11" s="53"/>
      <c r="D11" s="53"/>
      <c r="E11" s="53"/>
      <c r="G11" s="51"/>
      <c r="H11" s="51"/>
    </row>
    <row r="12" spans="1:8" ht="19.5" customHeight="1">
      <c r="A12" s="131" t="s">
        <v>54</v>
      </c>
      <c r="B12" s="131"/>
      <c r="C12" s="131"/>
      <c r="D12" s="131"/>
      <c r="E12" s="131"/>
      <c r="G12" s="51"/>
      <c r="H12" s="51"/>
    </row>
    <row r="13" spans="1:8" ht="80.25" customHeight="1">
      <c r="A13" s="61" t="s">
        <v>55</v>
      </c>
      <c r="B13" s="62" t="s">
        <v>56</v>
      </c>
      <c r="C13" s="62" t="s">
        <v>57</v>
      </c>
      <c r="D13" s="62" t="s">
        <v>58</v>
      </c>
      <c r="E13" s="76" t="s">
        <v>59</v>
      </c>
      <c r="G13" s="51"/>
      <c r="H13" s="51"/>
    </row>
    <row r="14" spans="1:8" ht="17.25" customHeight="1">
      <c r="A14" s="63" t="s">
        <v>20</v>
      </c>
      <c r="B14" s="64">
        <v>2500</v>
      </c>
      <c r="C14" s="64">
        <v>5000</v>
      </c>
      <c r="D14" s="64">
        <f>+C14-B14</f>
        <v>2500</v>
      </c>
      <c r="E14" s="64">
        <f>+D14/A23</f>
        <v>416.66666666666669</v>
      </c>
      <c r="G14" s="51"/>
      <c r="H14" s="51"/>
    </row>
    <row r="15" spans="1:8">
      <c r="A15" s="59"/>
      <c r="B15" s="52"/>
      <c r="C15" s="53"/>
      <c r="D15" s="53"/>
      <c r="E15" s="53"/>
      <c r="G15" s="51"/>
      <c r="H15" s="51"/>
    </row>
    <row r="16" spans="1:8" ht="69.75" customHeight="1">
      <c r="A16" s="61" t="s">
        <v>60</v>
      </c>
      <c r="B16" s="76" t="s">
        <v>61</v>
      </c>
      <c r="C16" s="65" t="s">
        <v>62</v>
      </c>
      <c r="D16" s="65" t="s">
        <v>63</v>
      </c>
      <c r="E16" s="76" t="s">
        <v>64</v>
      </c>
      <c r="G16" s="51"/>
      <c r="H16" s="51"/>
    </row>
    <row r="17" spans="1:8" ht="17.25" customHeight="1">
      <c r="A17" s="61" t="s">
        <v>65</v>
      </c>
      <c r="B17" s="76" t="s">
        <v>66</v>
      </c>
      <c r="C17" s="65" t="s">
        <v>67</v>
      </c>
      <c r="D17" s="65" t="s">
        <v>68</v>
      </c>
      <c r="E17" s="76" t="s">
        <v>69</v>
      </c>
      <c r="G17" s="51"/>
      <c r="H17" s="51"/>
    </row>
    <row r="18" spans="1:8">
      <c r="A18" s="66">
        <v>1</v>
      </c>
      <c r="B18" s="66">
        <v>5</v>
      </c>
      <c r="C18" s="60">
        <f>+B14</f>
        <v>2500</v>
      </c>
      <c r="D18" s="60">
        <f>+C18+$E$14-1</f>
        <v>2915.6666666666665</v>
      </c>
      <c r="E18" s="60">
        <f>+B18*$E$26</f>
        <v>0</v>
      </c>
      <c r="G18" s="51"/>
      <c r="H18" s="51"/>
    </row>
    <row r="19" spans="1:8">
      <c r="A19" s="66">
        <v>2</v>
      </c>
      <c r="B19" s="66">
        <v>6</v>
      </c>
      <c r="C19" s="60">
        <f>+D18+1</f>
        <v>2916.6666666666665</v>
      </c>
      <c r="D19" s="60">
        <f>+C19+$E$14-1</f>
        <v>3332.333333333333</v>
      </c>
      <c r="E19" s="60">
        <f t="shared" ref="E19:E23" si="0">+B19*$E$26</f>
        <v>0</v>
      </c>
      <c r="G19" s="51"/>
      <c r="H19" s="51"/>
    </row>
    <row r="20" spans="1:8">
      <c r="A20" s="71">
        <v>3</v>
      </c>
      <c r="B20" s="71">
        <v>7</v>
      </c>
      <c r="C20" s="72">
        <f t="shared" ref="C20:C23" si="1">+D19+1</f>
        <v>3333.333333333333</v>
      </c>
      <c r="D20" s="72">
        <f>+C20+$E$14-1</f>
        <v>3748.9999999999995</v>
      </c>
      <c r="E20" s="72">
        <f t="shared" si="0"/>
        <v>0</v>
      </c>
      <c r="G20" s="51"/>
      <c r="H20" s="51"/>
    </row>
    <row r="21" spans="1:8">
      <c r="A21" s="66">
        <v>4</v>
      </c>
      <c r="B21" s="66">
        <v>8</v>
      </c>
      <c r="C21" s="60">
        <f t="shared" si="1"/>
        <v>3749.9999999999995</v>
      </c>
      <c r="D21" s="60">
        <f>+C21+$E$14-1</f>
        <v>4165.6666666666661</v>
      </c>
      <c r="E21" s="60">
        <f t="shared" si="0"/>
        <v>0</v>
      </c>
      <c r="G21" s="51"/>
      <c r="H21" s="51"/>
    </row>
    <row r="22" spans="1:8">
      <c r="A22" s="73">
        <v>5</v>
      </c>
      <c r="B22" s="73">
        <v>9</v>
      </c>
      <c r="C22" s="74">
        <f t="shared" si="1"/>
        <v>4166.6666666666661</v>
      </c>
      <c r="D22" s="74">
        <f>+C22+$E$14-1</f>
        <v>4582.333333333333</v>
      </c>
      <c r="E22" s="74">
        <f t="shared" si="0"/>
        <v>0</v>
      </c>
      <c r="G22" s="51"/>
      <c r="H22" s="51"/>
    </row>
    <row r="23" spans="1:8">
      <c r="A23" s="66">
        <v>6</v>
      </c>
      <c r="B23" s="66">
        <v>10</v>
      </c>
      <c r="C23" s="60">
        <f t="shared" si="1"/>
        <v>4583.333333333333</v>
      </c>
      <c r="D23" s="60">
        <f>+C23+$E$14</f>
        <v>5000</v>
      </c>
      <c r="E23" s="60">
        <f t="shared" si="0"/>
        <v>0</v>
      </c>
      <c r="G23" s="51"/>
      <c r="H23" s="51"/>
    </row>
    <row r="24" spans="1:8">
      <c r="A24" s="51"/>
      <c r="B24" s="51"/>
      <c r="C24" s="51"/>
      <c r="D24" s="51"/>
      <c r="E24" s="51"/>
      <c r="G24" s="51"/>
      <c r="H24" s="51"/>
    </row>
    <row r="25" spans="1:8">
      <c r="A25" s="51"/>
      <c r="B25" s="51"/>
      <c r="C25" s="51"/>
      <c r="D25" s="51"/>
      <c r="E25" s="51"/>
      <c r="G25" s="51"/>
      <c r="H25" s="51"/>
    </row>
    <row r="26" spans="1:8" ht="19.5" customHeight="1">
      <c r="A26" s="67" t="s">
        <v>12</v>
      </c>
      <c r="B26" s="68"/>
      <c r="C26" s="69"/>
      <c r="D26" s="70"/>
      <c r="E26" s="60"/>
      <c r="G26" s="51"/>
      <c r="H26" s="51"/>
    </row>
    <row r="27" spans="1:8">
      <c r="G27" s="51"/>
      <c r="H27" s="51"/>
    </row>
  </sheetData>
  <mergeCells count="3">
    <mergeCell ref="A2:E2"/>
    <mergeCell ref="A12:E12"/>
    <mergeCell ref="A4: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C276-6D71-4482-B464-F038F8F938E4}">
  <dimension ref="A2:H27"/>
  <sheetViews>
    <sheetView showGridLines="0" workbookViewId="0">
      <selection activeCell="E10" sqref="E10"/>
    </sheetView>
  </sheetViews>
  <sheetFormatPr defaultColWidth="11.42578125" defaultRowHeight="14.45"/>
  <cols>
    <col min="1" max="1" width="7.28515625" customWidth="1"/>
    <col min="2" max="2" width="12.85546875" customWidth="1"/>
    <col min="3" max="3" width="12.28515625" customWidth="1"/>
    <col min="4" max="4" width="13.28515625" customWidth="1"/>
    <col min="5" max="5" width="17.28515625" customWidth="1"/>
    <col min="6" max="6" width="6.42578125" customWidth="1"/>
  </cols>
  <sheetData>
    <row r="2" spans="1:8">
      <c r="A2" s="129" t="s">
        <v>50</v>
      </c>
      <c r="B2" s="129"/>
      <c r="C2" s="129"/>
      <c r="D2" s="129"/>
      <c r="E2" s="129"/>
      <c r="F2" s="51"/>
      <c r="H2" s="51"/>
    </row>
    <row r="3" spans="1:8">
      <c r="A3" s="51"/>
      <c r="B3" s="51"/>
      <c r="C3" s="51"/>
      <c r="D3" s="51"/>
      <c r="E3" s="51"/>
      <c r="F3" s="51"/>
      <c r="H3" s="51"/>
    </row>
    <row r="4" spans="1:8" ht="23.25" customHeight="1">
      <c r="A4" s="130" t="s">
        <v>51</v>
      </c>
      <c r="B4" s="130"/>
      <c r="C4" s="130"/>
      <c r="D4" s="130"/>
      <c r="E4" s="130"/>
      <c r="F4" s="86"/>
      <c r="H4" s="51"/>
    </row>
    <row r="5" spans="1:8" ht="26.25" customHeight="1">
      <c r="A5" s="130"/>
      <c r="B5" s="130"/>
      <c r="C5" s="130"/>
      <c r="D5" s="130"/>
      <c r="E5" s="130"/>
      <c r="F5" s="86"/>
      <c r="H5" s="51"/>
    </row>
    <row r="6" spans="1:8" ht="38.25" customHeight="1">
      <c r="A6" s="130"/>
      <c r="B6" s="130"/>
      <c r="C6" s="130"/>
      <c r="D6" s="130"/>
      <c r="E6" s="130"/>
      <c r="F6" s="86"/>
      <c r="H6" s="51"/>
    </row>
    <row r="7" spans="1:8">
      <c r="G7" s="51"/>
      <c r="H7" s="51"/>
    </row>
    <row r="8" spans="1:8">
      <c r="A8" s="77" t="s">
        <v>71</v>
      </c>
      <c r="B8" s="52"/>
      <c r="C8" s="53"/>
      <c r="D8" s="53"/>
      <c r="E8" s="53"/>
      <c r="G8" s="51"/>
      <c r="H8" s="51"/>
    </row>
    <row r="9" spans="1:8">
      <c r="A9" s="59"/>
      <c r="B9" s="52"/>
      <c r="C9" s="53"/>
      <c r="D9" s="53"/>
      <c r="E9" s="53"/>
      <c r="G9" s="51"/>
      <c r="H9" s="51"/>
    </row>
    <row r="10" spans="1:8">
      <c r="A10" s="81" t="s">
        <v>53</v>
      </c>
      <c r="B10" s="82"/>
      <c r="C10" s="83"/>
      <c r="D10" s="84"/>
      <c r="E10" s="85"/>
      <c r="G10" s="51"/>
      <c r="H10" s="51"/>
    </row>
    <row r="11" spans="1:8">
      <c r="A11" s="59"/>
      <c r="B11" s="52"/>
      <c r="C11" s="53"/>
      <c r="D11" s="53"/>
      <c r="E11" s="53"/>
      <c r="G11" s="51"/>
      <c r="H11" s="51"/>
    </row>
    <row r="12" spans="1:8" ht="19.5" customHeight="1">
      <c r="A12" s="131" t="s">
        <v>54</v>
      </c>
      <c r="B12" s="131"/>
      <c r="C12" s="131"/>
      <c r="D12" s="131"/>
      <c r="E12" s="131"/>
      <c r="G12" s="51"/>
      <c r="H12" s="51"/>
    </row>
    <row r="13" spans="1:8" ht="80.25" customHeight="1">
      <c r="A13" s="61" t="s">
        <v>55</v>
      </c>
      <c r="B13" s="62" t="s">
        <v>56</v>
      </c>
      <c r="C13" s="62" t="s">
        <v>57</v>
      </c>
      <c r="D13" s="62" t="s">
        <v>58</v>
      </c>
      <c r="E13" s="76" t="s">
        <v>59</v>
      </c>
      <c r="G13" s="51"/>
      <c r="H13" s="51"/>
    </row>
    <row r="14" spans="1:8" ht="17.25" customHeight="1">
      <c r="A14" s="63" t="s">
        <v>23</v>
      </c>
      <c r="B14" s="64">
        <v>5000</v>
      </c>
      <c r="C14" s="64">
        <v>25000</v>
      </c>
      <c r="D14" s="64">
        <f>+C14-B14</f>
        <v>20000</v>
      </c>
      <c r="E14" s="64">
        <f>+D14/A23</f>
        <v>3333.3333333333335</v>
      </c>
      <c r="G14" s="51"/>
      <c r="H14" s="51"/>
    </row>
    <row r="15" spans="1:8">
      <c r="A15" s="59"/>
      <c r="B15" s="52"/>
      <c r="C15" s="53"/>
      <c r="D15" s="53"/>
      <c r="E15" s="53"/>
      <c r="G15" s="51"/>
      <c r="H15" s="51"/>
    </row>
    <row r="16" spans="1:8" ht="69.75" customHeight="1">
      <c r="A16" s="61" t="s">
        <v>60</v>
      </c>
      <c r="B16" s="76" t="s">
        <v>61</v>
      </c>
      <c r="C16" s="65" t="s">
        <v>62</v>
      </c>
      <c r="D16" s="65" t="s">
        <v>63</v>
      </c>
      <c r="E16" s="76" t="s">
        <v>64</v>
      </c>
      <c r="G16" s="51"/>
      <c r="H16" s="51"/>
    </row>
    <row r="17" spans="1:8" ht="17.25" customHeight="1">
      <c r="A17" s="61" t="s">
        <v>65</v>
      </c>
      <c r="B17" s="76" t="s">
        <v>66</v>
      </c>
      <c r="C17" s="65" t="s">
        <v>67</v>
      </c>
      <c r="D17" s="65" t="s">
        <v>68</v>
      </c>
      <c r="E17" s="76" t="s">
        <v>69</v>
      </c>
      <c r="G17" s="51"/>
      <c r="H17" s="51"/>
    </row>
    <row r="18" spans="1:8">
      <c r="A18" s="66">
        <v>1</v>
      </c>
      <c r="B18" s="66">
        <v>5</v>
      </c>
      <c r="C18" s="60">
        <f>+B14</f>
        <v>5000</v>
      </c>
      <c r="D18" s="60">
        <f>+C18+$E$14-1</f>
        <v>8332.3333333333339</v>
      </c>
      <c r="E18" s="60">
        <f>+B18*$E$26</f>
        <v>0</v>
      </c>
      <c r="G18" s="51"/>
      <c r="H18" s="51"/>
    </row>
    <row r="19" spans="1:8">
      <c r="A19" s="66">
        <v>2</v>
      </c>
      <c r="B19" s="66">
        <v>6</v>
      </c>
      <c r="C19" s="60">
        <f>+D18+1</f>
        <v>8333.3333333333339</v>
      </c>
      <c r="D19" s="60">
        <f t="shared" ref="D19:D22" si="0">+C19+$E$14-1</f>
        <v>11665.666666666668</v>
      </c>
      <c r="E19" s="60">
        <f t="shared" ref="E19:E23" si="1">+B19*$E$26</f>
        <v>0</v>
      </c>
      <c r="G19" s="51"/>
      <c r="H19" s="51"/>
    </row>
    <row r="20" spans="1:8">
      <c r="A20" s="71">
        <v>3</v>
      </c>
      <c r="B20" s="71">
        <v>7</v>
      </c>
      <c r="C20" s="72">
        <f t="shared" ref="C20:C23" si="2">+D19+1</f>
        <v>11666.666666666668</v>
      </c>
      <c r="D20" s="72">
        <f t="shared" si="0"/>
        <v>14999.000000000002</v>
      </c>
      <c r="E20" s="72">
        <f t="shared" si="1"/>
        <v>0</v>
      </c>
      <c r="G20" s="51"/>
      <c r="H20" s="51"/>
    </row>
    <row r="21" spans="1:8">
      <c r="A21" s="66">
        <v>4</v>
      </c>
      <c r="B21" s="66">
        <v>8</v>
      </c>
      <c r="C21" s="60">
        <f t="shared" si="2"/>
        <v>15000.000000000002</v>
      </c>
      <c r="D21" s="60">
        <f t="shared" si="0"/>
        <v>18332.333333333336</v>
      </c>
      <c r="E21" s="60">
        <f>+B21*$E$26</f>
        <v>0</v>
      </c>
      <c r="G21" s="51"/>
      <c r="H21" s="51"/>
    </row>
    <row r="22" spans="1:8">
      <c r="A22" s="73">
        <v>5</v>
      </c>
      <c r="B22" s="73">
        <v>9</v>
      </c>
      <c r="C22" s="74">
        <f t="shared" si="2"/>
        <v>18333.333333333336</v>
      </c>
      <c r="D22" s="74">
        <f t="shared" si="0"/>
        <v>21665.666666666668</v>
      </c>
      <c r="E22" s="74">
        <f t="shared" si="1"/>
        <v>0</v>
      </c>
      <c r="G22" s="51"/>
      <c r="H22" s="51"/>
    </row>
    <row r="23" spans="1:8">
      <c r="A23" s="66">
        <v>6</v>
      </c>
      <c r="B23" s="66">
        <v>10</v>
      </c>
      <c r="C23" s="60">
        <f t="shared" si="2"/>
        <v>21666.666666666668</v>
      </c>
      <c r="D23" s="60">
        <f>+C23+$E$14</f>
        <v>25000</v>
      </c>
      <c r="E23" s="60">
        <f t="shared" si="1"/>
        <v>0</v>
      </c>
      <c r="G23" s="51"/>
      <c r="H23" s="51"/>
    </row>
    <row r="24" spans="1:8">
      <c r="A24" s="51"/>
      <c r="B24" s="51"/>
      <c r="C24" s="51"/>
      <c r="D24" s="51"/>
      <c r="E24" s="51"/>
      <c r="G24" s="51"/>
      <c r="H24" s="51"/>
    </row>
    <row r="25" spans="1:8">
      <c r="A25" s="51"/>
      <c r="B25" s="51"/>
      <c r="C25" s="51"/>
      <c r="D25" s="51"/>
      <c r="E25" s="51"/>
      <c r="G25" s="51"/>
      <c r="H25" s="51"/>
    </row>
    <row r="26" spans="1:8" ht="19.5" customHeight="1">
      <c r="A26" s="67" t="s">
        <v>12</v>
      </c>
      <c r="B26" s="68"/>
      <c r="C26" s="69"/>
      <c r="D26" s="70"/>
      <c r="E26" s="60"/>
      <c r="G26" s="51"/>
      <c r="H26" s="51"/>
    </row>
    <row r="27" spans="1:8">
      <c r="G27" s="51"/>
      <c r="H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7E90-E0A2-496F-B4A4-E2331DF89384}">
  <dimension ref="A2:J27"/>
  <sheetViews>
    <sheetView showGridLines="0" workbookViewId="0">
      <selection activeCell="A4" sqref="A4:E6"/>
    </sheetView>
  </sheetViews>
  <sheetFormatPr defaultColWidth="11.42578125" defaultRowHeight="14.45"/>
  <cols>
    <col min="1" max="1" width="7.7109375" customWidth="1"/>
    <col min="2" max="2" width="13" customWidth="1"/>
    <col min="5" max="5" width="16.42578125" customWidth="1"/>
  </cols>
  <sheetData>
    <row r="2" spans="1:10">
      <c r="A2" s="129" t="s">
        <v>50</v>
      </c>
      <c r="B2" s="129"/>
      <c r="C2" s="129"/>
      <c r="D2" s="129"/>
      <c r="E2" s="129"/>
      <c r="F2" s="51"/>
      <c r="J2" s="51"/>
    </row>
    <row r="3" spans="1:10">
      <c r="A3" s="51"/>
      <c r="B3" s="51"/>
      <c r="C3" s="51"/>
      <c r="D3" s="51"/>
      <c r="E3" s="51"/>
      <c r="F3" s="51"/>
      <c r="J3" s="51"/>
    </row>
    <row r="4" spans="1:10" ht="23.25" customHeight="1">
      <c r="A4" s="130" t="s">
        <v>51</v>
      </c>
      <c r="B4" s="130"/>
      <c r="C4" s="130"/>
      <c r="D4" s="130"/>
      <c r="E4" s="130"/>
      <c r="F4" s="86"/>
      <c r="J4" s="51"/>
    </row>
    <row r="5" spans="1:10" ht="26.25" customHeight="1">
      <c r="A5" s="130"/>
      <c r="B5" s="130"/>
      <c r="C5" s="130"/>
      <c r="D5" s="130"/>
      <c r="E5" s="130"/>
      <c r="F5" s="86"/>
      <c r="J5" s="51"/>
    </row>
    <row r="6" spans="1:10" ht="38.25" customHeight="1">
      <c r="A6" s="130"/>
      <c r="B6" s="130"/>
      <c r="C6" s="130"/>
      <c r="D6" s="130"/>
      <c r="E6" s="130"/>
      <c r="F6" s="86"/>
      <c r="J6" s="51"/>
    </row>
    <row r="7" spans="1:10">
      <c r="I7" s="51"/>
      <c r="J7" s="51"/>
    </row>
    <row r="8" spans="1:10">
      <c r="A8" s="77" t="s">
        <v>72</v>
      </c>
      <c r="B8" s="52"/>
      <c r="C8" s="53"/>
      <c r="D8" s="53"/>
      <c r="E8" s="53"/>
      <c r="I8" s="51"/>
      <c r="J8" s="51"/>
    </row>
    <row r="9" spans="1:10">
      <c r="A9" s="59"/>
      <c r="B9" s="52"/>
      <c r="C9" s="53"/>
      <c r="D9" s="53"/>
      <c r="E9" s="53"/>
      <c r="I9" s="51"/>
      <c r="J9" s="51"/>
    </row>
    <row r="10" spans="1:10">
      <c r="A10" s="81" t="s">
        <v>53</v>
      </c>
      <c r="B10" s="82"/>
      <c r="C10" s="83"/>
      <c r="D10" s="84"/>
      <c r="E10" s="85"/>
      <c r="I10" s="51"/>
      <c r="J10" s="51"/>
    </row>
    <row r="11" spans="1:10">
      <c r="A11" s="59"/>
      <c r="B11" s="52"/>
      <c r="C11" s="53"/>
      <c r="D11" s="53"/>
      <c r="E11" s="53"/>
      <c r="I11" s="51"/>
      <c r="J11" s="51"/>
    </row>
    <row r="12" spans="1:10" ht="19.5" customHeight="1">
      <c r="A12" s="131" t="s">
        <v>54</v>
      </c>
      <c r="B12" s="131"/>
      <c r="C12" s="131"/>
      <c r="D12" s="131"/>
      <c r="E12" s="131"/>
      <c r="I12" s="51"/>
      <c r="J12" s="51"/>
    </row>
    <row r="13" spans="1:10" ht="80.25" customHeight="1">
      <c r="A13" s="61" t="s">
        <v>55</v>
      </c>
      <c r="B13" s="62" t="s">
        <v>56</v>
      </c>
      <c r="C13" s="62" t="s">
        <v>57</v>
      </c>
      <c r="D13" s="62" t="s">
        <v>58</v>
      </c>
      <c r="E13" s="76" t="s">
        <v>59</v>
      </c>
      <c r="I13" s="51"/>
      <c r="J13" s="51"/>
    </row>
    <row r="14" spans="1:10" ht="17.25" customHeight="1">
      <c r="A14" s="63" t="s">
        <v>26</v>
      </c>
      <c r="B14" s="64">
        <v>25000</v>
      </c>
      <c r="C14" s="64">
        <v>50000</v>
      </c>
      <c r="D14" s="64">
        <f>+C14-B14</f>
        <v>25000</v>
      </c>
      <c r="E14" s="64">
        <f>+D14/A23</f>
        <v>4166.666666666667</v>
      </c>
      <c r="I14" s="51"/>
      <c r="J14" s="51"/>
    </row>
    <row r="15" spans="1:10">
      <c r="A15" s="59"/>
      <c r="B15" s="52"/>
      <c r="C15" s="53"/>
      <c r="D15" s="53"/>
      <c r="E15" s="53"/>
      <c r="I15" s="51"/>
      <c r="J15" s="51"/>
    </row>
    <row r="16" spans="1:10" ht="69.75" customHeight="1">
      <c r="A16" s="61" t="s">
        <v>60</v>
      </c>
      <c r="B16" s="76" t="s">
        <v>61</v>
      </c>
      <c r="C16" s="65" t="s">
        <v>62</v>
      </c>
      <c r="D16" s="65" t="s">
        <v>63</v>
      </c>
      <c r="E16" s="76" t="s">
        <v>64</v>
      </c>
      <c r="I16" s="51"/>
      <c r="J16" s="51"/>
    </row>
    <row r="17" spans="1:10" ht="17.25" customHeight="1">
      <c r="A17" s="61" t="s">
        <v>65</v>
      </c>
      <c r="B17" s="76" t="s">
        <v>66</v>
      </c>
      <c r="C17" s="65" t="s">
        <v>67</v>
      </c>
      <c r="D17" s="65" t="s">
        <v>68</v>
      </c>
      <c r="E17" s="76" t="s">
        <v>69</v>
      </c>
      <c r="I17" s="51"/>
      <c r="J17" s="51"/>
    </row>
    <row r="18" spans="1:10">
      <c r="A18" s="66">
        <v>1</v>
      </c>
      <c r="B18" s="66">
        <v>15</v>
      </c>
      <c r="C18" s="60">
        <f>+B14</f>
        <v>25000</v>
      </c>
      <c r="D18" s="60">
        <f>+C18+$E$14-1</f>
        <v>29165.666666666668</v>
      </c>
      <c r="E18" s="60">
        <f>+B18*$E$26</f>
        <v>0</v>
      </c>
      <c r="I18" s="51"/>
      <c r="J18" s="51"/>
    </row>
    <row r="19" spans="1:10">
      <c r="A19" s="66">
        <v>2</v>
      </c>
      <c r="B19" s="66">
        <v>16</v>
      </c>
      <c r="C19" s="60">
        <f>+D18+1</f>
        <v>29166.666666666668</v>
      </c>
      <c r="D19" s="60">
        <f t="shared" ref="D19:D22" si="0">+C19+$E$14-1</f>
        <v>33332.333333333336</v>
      </c>
      <c r="E19" s="60">
        <f t="shared" ref="E19:E23" si="1">+B19*$E$26</f>
        <v>0</v>
      </c>
      <c r="I19" s="51"/>
      <c r="J19" s="51"/>
    </row>
    <row r="20" spans="1:10">
      <c r="A20" s="66">
        <v>3</v>
      </c>
      <c r="B20" s="66">
        <v>17</v>
      </c>
      <c r="C20" s="60">
        <f t="shared" ref="C20:C23" si="2">+D19+1</f>
        <v>33333.333333333336</v>
      </c>
      <c r="D20" s="60">
        <f t="shared" si="0"/>
        <v>37499</v>
      </c>
      <c r="E20" s="60">
        <f t="shared" si="1"/>
        <v>0</v>
      </c>
      <c r="I20" s="51"/>
      <c r="J20" s="51"/>
    </row>
    <row r="21" spans="1:10">
      <c r="A21" s="66">
        <v>4</v>
      </c>
      <c r="B21" s="66">
        <v>18</v>
      </c>
      <c r="C21" s="60">
        <f t="shared" si="2"/>
        <v>37500</v>
      </c>
      <c r="D21" s="60">
        <f t="shared" si="0"/>
        <v>41665.666666666664</v>
      </c>
      <c r="E21" s="60">
        <f t="shared" si="1"/>
        <v>0</v>
      </c>
      <c r="I21" s="51"/>
      <c r="J21" s="51"/>
    </row>
    <row r="22" spans="1:10">
      <c r="A22" s="66">
        <v>5</v>
      </c>
      <c r="B22" s="66">
        <v>19</v>
      </c>
      <c r="C22" s="60">
        <f t="shared" si="2"/>
        <v>41666.666666666664</v>
      </c>
      <c r="D22" s="60">
        <f t="shared" si="0"/>
        <v>45832.333333333328</v>
      </c>
      <c r="E22" s="60">
        <f t="shared" si="1"/>
        <v>0</v>
      </c>
      <c r="I22" s="51"/>
      <c r="J22" s="51"/>
    </row>
    <row r="23" spans="1:10">
      <c r="A23" s="66">
        <v>6</v>
      </c>
      <c r="B23" s="66">
        <v>20</v>
      </c>
      <c r="C23" s="60">
        <f t="shared" si="2"/>
        <v>45833.333333333328</v>
      </c>
      <c r="D23" s="60">
        <f>+C23+$E$14</f>
        <v>49999.999999999993</v>
      </c>
      <c r="E23" s="60">
        <f t="shared" si="1"/>
        <v>0</v>
      </c>
      <c r="I23" s="51"/>
      <c r="J23" s="51"/>
    </row>
    <row r="24" spans="1:10">
      <c r="A24" s="51"/>
      <c r="B24" s="51"/>
      <c r="C24" s="51"/>
      <c r="D24" s="51"/>
      <c r="E24" s="51"/>
      <c r="I24" s="51"/>
      <c r="J24" s="51"/>
    </row>
    <row r="25" spans="1:10">
      <c r="A25" s="51"/>
      <c r="B25" s="51"/>
      <c r="C25" s="51"/>
      <c r="D25" s="51"/>
      <c r="E25" s="51"/>
      <c r="I25" s="51"/>
      <c r="J25" s="51"/>
    </row>
    <row r="26" spans="1:10" ht="19.5" customHeight="1">
      <c r="A26" s="67" t="s">
        <v>12</v>
      </c>
      <c r="B26" s="68"/>
      <c r="C26" s="69"/>
      <c r="D26" s="70"/>
      <c r="E26" s="60"/>
      <c r="I26" s="51"/>
      <c r="J26" s="51"/>
    </row>
    <row r="27" spans="1:10">
      <c r="I27" s="51"/>
      <c r="J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95FC-AE2C-4893-B98A-2BF569254241}">
  <dimension ref="A2:J27"/>
  <sheetViews>
    <sheetView showGridLines="0" workbookViewId="0">
      <selection activeCell="E16" sqref="E16"/>
    </sheetView>
  </sheetViews>
  <sheetFormatPr defaultColWidth="11.42578125" defaultRowHeight="14.45"/>
  <cols>
    <col min="1" max="1" width="6.7109375" customWidth="1"/>
    <col min="2" max="2" width="13" customWidth="1"/>
    <col min="5" max="5" width="16.42578125" customWidth="1"/>
  </cols>
  <sheetData>
    <row r="2" spans="1:10">
      <c r="A2" s="129" t="s">
        <v>50</v>
      </c>
      <c r="B2" s="129"/>
      <c r="C2" s="129"/>
      <c r="D2" s="129"/>
      <c r="E2" s="129"/>
      <c r="F2" s="51"/>
      <c r="J2" s="51"/>
    </row>
    <row r="3" spans="1:10">
      <c r="A3" s="51"/>
      <c r="B3" s="51"/>
      <c r="C3" s="51"/>
      <c r="D3" s="51"/>
      <c r="E3" s="51"/>
      <c r="F3" s="51"/>
      <c r="J3" s="51"/>
    </row>
    <row r="4" spans="1:10" ht="23.25" customHeight="1">
      <c r="A4" s="130" t="s">
        <v>51</v>
      </c>
      <c r="B4" s="130"/>
      <c r="C4" s="130"/>
      <c r="D4" s="130"/>
      <c r="E4" s="130"/>
      <c r="F4" s="86"/>
      <c r="J4" s="51"/>
    </row>
    <row r="5" spans="1:10" ht="26.25" customHeight="1">
      <c r="A5" s="130"/>
      <c r="B5" s="130"/>
      <c r="C5" s="130"/>
      <c r="D5" s="130"/>
      <c r="E5" s="130"/>
      <c r="F5" s="86"/>
      <c r="J5" s="51"/>
    </row>
    <row r="6" spans="1:10" ht="38.25" customHeight="1">
      <c r="A6" s="130"/>
      <c r="B6" s="130"/>
      <c r="C6" s="130"/>
      <c r="D6" s="130"/>
      <c r="E6" s="130"/>
      <c r="F6" s="86"/>
      <c r="J6" s="51"/>
    </row>
    <row r="7" spans="1:10">
      <c r="I7" s="51"/>
      <c r="J7" s="51"/>
    </row>
    <row r="8" spans="1:10">
      <c r="A8" s="77" t="s">
        <v>73</v>
      </c>
      <c r="B8" s="52"/>
      <c r="C8" s="53"/>
      <c r="D8" s="53"/>
      <c r="E8" s="53"/>
      <c r="I8" s="51"/>
      <c r="J8" s="51"/>
    </row>
    <row r="9" spans="1:10">
      <c r="A9" s="59"/>
      <c r="B9" s="52"/>
      <c r="C9" s="53"/>
      <c r="D9" s="53"/>
      <c r="E9" s="53"/>
      <c r="I9" s="51"/>
      <c r="J9" s="51"/>
    </row>
    <row r="10" spans="1:10">
      <c r="A10" s="81" t="s">
        <v>53</v>
      </c>
      <c r="B10" s="82"/>
      <c r="C10" s="83"/>
      <c r="D10" s="84"/>
      <c r="E10" s="85"/>
      <c r="I10" s="51"/>
      <c r="J10" s="51"/>
    </row>
    <row r="11" spans="1:10">
      <c r="A11" s="59"/>
      <c r="B11" s="52"/>
      <c r="C11" s="53"/>
      <c r="D11" s="53"/>
      <c r="E11" s="53"/>
      <c r="I11" s="51"/>
      <c r="J11" s="51"/>
    </row>
    <row r="12" spans="1:10" ht="19.5" customHeight="1">
      <c r="A12" s="131" t="s">
        <v>54</v>
      </c>
      <c r="B12" s="131"/>
      <c r="C12" s="131"/>
      <c r="D12" s="131"/>
      <c r="E12" s="131"/>
      <c r="I12" s="51"/>
      <c r="J12" s="51"/>
    </row>
    <row r="13" spans="1:10" ht="80.25" customHeight="1">
      <c r="A13" s="61" t="s">
        <v>55</v>
      </c>
      <c r="B13" s="62" t="s">
        <v>56</v>
      </c>
      <c r="C13" s="62" t="s">
        <v>57</v>
      </c>
      <c r="D13" s="62" t="s">
        <v>58</v>
      </c>
      <c r="E13" s="76" t="s">
        <v>59</v>
      </c>
      <c r="I13" s="51"/>
      <c r="J13" s="51"/>
    </row>
    <row r="14" spans="1:10" ht="17.25" customHeight="1">
      <c r="A14" s="63" t="s">
        <v>29</v>
      </c>
      <c r="B14" s="64">
        <v>50000</v>
      </c>
      <c r="C14" s="64">
        <v>100000</v>
      </c>
      <c r="D14" s="64">
        <f>+C14-B14</f>
        <v>50000</v>
      </c>
      <c r="E14" s="64">
        <f>+D14/A23</f>
        <v>8333.3333333333339</v>
      </c>
      <c r="I14" s="51"/>
      <c r="J14" s="51"/>
    </row>
    <row r="15" spans="1:10">
      <c r="A15" s="59"/>
      <c r="B15" s="52"/>
      <c r="C15" s="53"/>
      <c r="D15" s="53"/>
      <c r="E15" s="53"/>
      <c r="I15" s="51"/>
      <c r="J15" s="51"/>
    </row>
    <row r="16" spans="1:10" ht="69.75" customHeight="1">
      <c r="A16" s="61" t="s">
        <v>60</v>
      </c>
      <c r="B16" s="76" t="s">
        <v>61</v>
      </c>
      <c r="C16" s="65" t="s">
        <v>62</v>
      </c>
      <c r="D16" s="65" t="s">
        <v>63</v>
      </c>
      <c r="E16" s="76" t="s">
        <v>64</v>
      </c>
      <c r="I16" s="51"/>
      <c r="J16" s="51"/>
    </row>
    <row r="17" spans="1:10" ht="17.25" customHeight="1">
      <c r="A17" s="61" t="s">
        <v>65</v>
      </c>
      <c r="B17" s="76" t="s">
        <v>66</v>
      </c>
      <c r="C17" s="65" t="s">
        <v>67</v>
      </c>
      <c r="D17" s="65" t="s">
        <v>68</v>
      </c>
      <c r="E17" s="76" t="s">
        <v>69</v>
      </c>
      <c r="I17" s="51"/>
      <c r="J17" s="51"/>
    </row>
    <row r="18" spans="1:10">
      <c r="A18" s="66">
        <v>1</v>
      </c>
      <c r="B18" s="66">
        <v>20</v>
      </c>
      <c r="C18" s="60">
        <f>+B14</f>
        <v>50000</v>
      </c>
      <c r="D18" s="60">
        <f>+C18+$E$14-1</f>
        <v>58332.333333333336</v>
      </c>
      <c r="E18" s="60">
        <f>+B18*$E$26</f>
        <v>0</v>
      </c>
      <c r="I18" s="51"/>
      <c r="J18" s="51"/>
    </row>
    <row r="19" spans="1:10">
      <c r="A19" s="66">
        <v>2</v>
      </c>
      <c r="B19" s="66">
        <v>21</v>
      </c>
      <c r="C19" s="60">
        <f>+D18+1</f>
        <v>58333.333333333336</v>
      </c>
      <c r="D19" s="60">
        <f t="shared" ref="D19:D22" si="0">+C19+$E$14-1</f>
        <v>66665.666666666672</v>
      </c>
      <c r="E19" s="60">
        <f t="shared" ref="E19:E23" si="1">+B19*$E$26</f>
        <v>0</v>
      </c>
      <c r="I19" s="51"/>
      <c r="J19" s="51"/>
    </row>
    <row r="20" spans="1:10">
      <c r="A20" s="66">
        <v>3</v>
      </c>
      <c r="B20" s="66">
        <v>22</v>
      </c>
      <c r="C20" s="60">
        <f t="shared" ref="C20:C23" si="2">+D19+1</f>
        <v>66666.666666666672</v>
      </c>
      <c r="D20" s="60">
        <f t="shared" si="0"/>
        <v>74999</v>
      </c>
      <c r="E20" s="60">
        <f t="shared" si="1"/>
        <v>0</v>
      </c>
      <c r="I20" s="51"/>
      <c r="J20" s="51"/>
    </row>
    <row r="21" spans="1:10">
      <c r="A21" s="66">
        <v>4</v>
      </c>
      <c r="B21" s="66">
        <v>23</v>
      </c>
      <c r="C21" s="60">
        <f t="shared" si="2"/>
        <v>75000</v>
      </c>
      <c r="D21" s="60">
        <f t="shared" si="0"/>
        <v>83332.333333333328</v>
      </c>
      <c r="E21" s="60">
        <f t="shared" si="1"/>
        <v>0</v>
      </c>
      <c r="I21" s="51"/>
      <c r="J21" s="51"/>
    </row>
    <row r="22" spans="1:10">
      <c r="A22" s="66">
        <v>5</v>
      </c>
      <c r="B22" s="66">
        <v>24</v>
      </c>
      <c r="C22" s="60">
        <f t="shared" si="2"/>
        <v>83333.333333333328</v>
      </c>
      <c r="D22" s="60">
        <f t="shared" si="0"/>
        <v>91665.666666666657</v>
      </c>
      <c r="E22" s="60">
        <f t="shared" si="1"/>
        <v>0</v>
      </c>
      <c r="I22" s="51"/>
      <c r="J22" s="51"/>
    </row>
    <row r="23" spans="1:10">
      <c r="A23" s="66">
        <v>6</v>
      </c>
      <c r="B23" s="66">
        <v>25</v>
      </c>
      <c r="C23" s="60">
        <f t="shared" si="2"/>
        <v>91666.666666666657</v>
      </c>
      <c r="D23" s="60">
        <f>+C23+$E$14</f>
        <v>99999.999999999985</v>
      </c>
      <c r="E23" s="60">
        <f t="shared" si="1"/>
        <v>0</v>
      </c>
      <c r="I23" s="51"/>
      <c r="J23" s="51"/>
    </row>
    <row r="24" spans="1:10">
      <c r="A24" s="51"/>
      <c r="B24" s="51"/>
      <c r="C24" s="51"/>
      <c r="D24" s="51"/>
      <c r="E24" s="51"/>
      <c r="I24" s="51"/>
      <c r="J24" s="51"/>
    </row>
    <row r="25" spans="1:10">
      <c r="A25" s="51"/>
      <c r="B25" s="51"/>
      <c r="C25" s="51"/>
      <c r="D25" s="51"/>
      <c r="E25" s="51"/>
      <c r="I25" s="51"/>
      <c r="J25" s="51"/>
    </row>
    <row r="26" spans="1:10" ht="19.5" customHeight="1">
      <c r="A26" s="67" t="s">
        <v>12</v>
      </c>
      <c r="B26" s="68"/>
      <c r="C26" s="69"/>
      <c r="D26" s="70"/>
      <c r="E26" s="60"/>
      <c r="I26" s="51"/>
      <c r="J26" s="51"/>
    </row>
    <row r="27" spans="1:10">
      <c r="I27" s="51"/>
      <c r="J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4CE-8C26-46A9-BDB3-455799C8ABCF}">
  <dimension ref="A2:G27"/>
  <sheetViews>
    <sheetView showGridLines="0" workbookViewId="0"/>
  </sheetViews>
  <sheetFormatPr defaultColWidth="11.42578125" defaultRowHeight="14.45"/>
  <cols>
    <col min="1" max="1" width="7.85546875" customWidth="1"/>
    <col min="2" max="2" width="14.5703125" customWidth="1"/>
    <col min="3" max="3" width="14.42578125" customWidth="1"/>
    <col min="4" max="4" width="13.28515625" customWidth="1"/>
    <col min="5" max="5" width="17" customWidth="1"/>
  </cols>
  <sheetData>
    <row r="2" spans="1:7">
      <c r="A2" s="129" t="s">
        <v>50</v>
      </c>
      <c r="B2" s="129"/>
      <c r="C2" s="129"/>
      <c r="D2" s="129"/>
      <c r="E2" s="129"/>
      <c r="F2" s="51"/>
      <c r="G2" s="51"/>
    </row>
    <row r="3" spans="1:7">
      <c r="A3" s="51"/>
      <c r="B3" s="51"/>
      <c r="C3" s="51"/>
      <c r="D3" s="51"/>
      <c r="E3" s="51"/>
      <c r="F3" s="51"/>
      <c r="G3" s="51"/>
    </row>
    <row r="4" spans="1:7" ht="23.25" customHeight="1">
      <c r="A4" s="130" t="s">
        <v>51</v>
      </c>
      <c r="B4" s="130"/>
      <c r="C4" s="130"/>
      <c r="D4" s="130"/>
      <c r="E4" s="130"/>
      <c r="F4" s="86"/>
      <c r="G4" s="51"/>
    </row>
    <row r="5" spans="1:7" ht="26.25" customHeight="1">
      <c r="A5" s="130"/>
      <c r="B5" s="130"/>
      <c r="C5" s="130"/>
      <c r="D5" s="130"/>
      <c r="E5" s="130"/>
      <c r="F5" s="86"/>
      <c r="G5" s="51"/>
    </row>
    <row r="6" spans="1:7" ht="36" customHeight="1">
      <c r="A6" s="130"/>
      <c r="B6" s="130"/>
      <c r="C6" s="130"/>
      <c r="D6" s="130"/>
      <c r="E6" s="130"/>
      <c r="F6" s="86"/>
      <c r="G6" s="51"/>
    </row>
    <row r="7" spans="1:7">
      <c r="A7" s="51"/>
      <c r="B7" s="51"/>
      <c r="C7" s="51"/>
      <c r="D7" s="51"/>
      <c r="E7" s="51"/>
      <c r="F7" s="51"/>
      <c r="G7" s="51"/>
    </row>
    <row r="8" spans="1:7">
      <c r="A8" s="77" t="s">
        <v>74</v>
      </c>
      <c r="B8" s="52"/>
      <c r="C8" s="53"/>
      <c r="D8" s="53"/>
      <c r="E8" s="53"/>
      <c r="F8" s="51"/>
      <c r="G8" s="51"/>
    </row>
    <row r="9" spans="1:7">
      <c r="A9" s="77"/>
      <c r="B9" s="52"/>
      <c r="C9" s="53"/>
      <c r="D9" s="53"/>
      <c r="E9" s="53"/>
      <c r="F9" s="51"/>
      <c r="G9" s="51"/>
    </row>
    <row r="10" spans="1:7">
      <c r="A10" s="81" t="s">
        <v>53</v>
      </c>
      <c r="B10" s="82"/>
      <c r="C10" s="83"/>
      <c r="D10" s="84"/>
      <c r="E10" s="85"/>
      <c r="F10" s="51"/>
      <c r="G10" s="51"/>
    </row>
    <row r="11" spans="1:7">
      <c r="A11" s="59"/>
      <c r="B11" s="52"/>
      <c r="C11" s="53"/>
      <c r="D11" s="53"/>
      <c r="E11" s="53"/>
      <c r="F11" s="51"/>
      <c r="G11" s="51"/>
    </row>
    <row r="12" spans="1:7" ht="19.5" customHeight="1">
      <c r="A12" s="131" t="s">
        <v>54</v>
      </c>
      <c r="B12" s="131"/>
      <c r="C12" s="131"/>
      <c r="D12" s="131"/>
      <c r="E12" s="131"/>
      <c r="F12" s="51"/>
      <c r="G12" s="51"/>
    </row>
    <row r="13" spans="1:7" ht="80.25" customHeight="1">
      <c r="A13" s="61" t="s">
        <v>55</v>
      </c>
      <c r="B13" s="62" t="s">
        <v>56</v>
      </c>
      <c r="C13" s="62" t="s">
        <v>57</v>
      </c>
      <c r="D13" s="62" t="s">
        <v>58</v>
      </c>
      <c r="E13" s="76" t="s">
        <v>59</v>
      </c>
      <c r="F13" s="51"/>
      <c r="G13" s="51"/>
    </row>
    <row r="14" spans="1:7" ht="17.25" customHeight="1">
      <c r="A14" s="63" t="s">
        <v>32</v>
      </c>
      <c r="B14" s="64">
        <v>100000</v>
      </c>
      <c r="C14" s="64">
        <v>200000</v>
      </c>
      <c r="D14" s="64">
        <f>+C14-B14</f>
        <v>100000</v>
      </c>
      <c r="E14" s="64">
        <f>+D14/A23</f>
        <v>16666.666666666668</v>
      </c>
      <c r="F14" s="51"/>
      <c r="G14" s="51"/>
    </row>
    <row r="15" spans="1:7">
      <c r="A15" s="59"/>
      <c r="B15" s="52"/>
      <c r="C15" s="53"/>
      <c r="D15" s="53"/>
      <c r="E15" s="53"/>
      <c r="F15" s="51"/>
      <c r="G15" s="51"/>
    </row>
    <row r="16" spans="1:7" ht="69.75" customHeight="1">
      <c r="A16" s="61" t="s">
        <v>60</v>
      </c>
      <c r="B16" s="76" t="s">
        <v>61</v>
      </c>
      <c r="C16" s="65" t="s">
        <v>62</v>
      </c>
      <c r="D16" s="65" t="s">
        <v>63</v>
      </c>
      <c r="E16" s="76" t="s">
        <v>64</v>
      </c>
      <c r="F16" s="51"/>
      <c r="G16" s="51"/>
    </row>
    <row r="17" spans="1:7" ht="17.25" customHeight="1">
      <c r="A17" s="61" t="s">
        <v>65</v>
      </c>
      <c r="B17" s="76" t="s">
        <v>66</v>
      </c>
      <c r="C17" s="65" t="s">
        <v>67</v>
      </c>
      <c r="D17" s="65" t="s">
        <v>68</v>
      </c>
      <c r="E17" s="76" t="s">
        <v>69</v>
      </c>
      <c r="F17" s="51"/>
      <c r="G17" s="51"/>
    </row>
    <row r="18" spans="1:7">
      <c r="A18" s="66">
        <v>1</v>
      </c>
      <c r="B18" s="66">
        <v>25</v>
      </c>
      <c r="C18" s="60">
        <f>+B14</f>
        <v>100000</v>
      </c>
      <c r="D18" s="60">
        <f>+C18+$E$14-1</f>
        <v>116665.66666666667</v>
      </c>
      <c r="E18" s="60">
        <f>+B18*$E$26</f>
        <v>0</v>
      </c>
      <c r="F18" s="51"/>
      <c r="G18" s="51"/>
    </row>
    <row r="19" spans="1:7">
      <c r="A19" s="66">
        <v>2</v>
      </c>
      <c r="B19" s="66">
        <v>26</v>
      </c>
      <c r="C19" s="60">
        <f>+D18+1</f>
        <v>116666.66666666667</v>
      </c>
      <c r="D19" s="60">
        <f>+C19+$E$14-1</f>
        <v>133332.33333333334</v>
      </c>
      <c r="E19" s="60">
        <f t="shared" ref="E19:E23" si="0">+B19*$E$26</f>
        <v>0</v>
      </c>
      <c r="F19" s="51"/>
      <c r="G19" s="51"/>
    </row>
    <row r="20" spans="1:7">
      <c r="A20" s="71">
        <v>3</v>
      </c>
      <c r="B20" s="71">
        <v>27</v>
      </c>
      <c r="C20" s="72">
        <f t="shared" ref="C20:C22" si="1">+D19+1</f>
        <v>133333.33333333334</v>
      </c>
      <c r="D20" s="72">
        <f>+C20+$E$14-1</f>
        <v>149999</v>
      </c>
      <c r="E20" s="60">
        <f t="shared" si="0"/>
        <v>0</v>
      </c>
      <c r="F20" s="51"/>
      <c r="G20" s="51"/>
    </row>
    <row r="21" spans="1:7">
      <c r="A21" s="66">
        <v>4</v>
      </c>
      <c r="B21" s="66">
        <v>28</v>
      </c>
      <c r="C21" s="60">
        <f t="shared" si="1"/>
        <v>150000</v>
      </c>
      <c r="D21" s="60">
        <f>+C21+$E$14-1</f>
        <v>166665.66666666666</v>
      </c>
      <c r="E21" s="60">
        <f t="shared" si="0"/>
        <v>0</v>
      </c>
      <c r="F21" s="51"/>
      <c r="G21" s="51"/>
    </row>
    <row r="22" spans="1:7">
      <c r="A22" s="73">
        <v>5</v>
      </c>
      <c r="B22" s="73">
        <v>29</v>
      </c>
      <c r="C22" s="74">
        <f t="shared" si="1"/>
        <v>166666.66666666666</v>
      </c>
      <c r="D22" s="74">
        <f>+C22+$E$14-1</f>
        <v>183332.33333333331</v>
      </c>
      <c r="E22" s="60">
        <f t="shared" si="0"/>
        <v>0</v>
      </c>
      <c r="F22" s="51"/>
      <c r="G22" s="51"/>
    </row>
    <row r="23" spans="1:7">
      <c r="A23" s="66">
        <v>6</v>
      </c>
      <c r="B23" s="66">
        <v>30</v>
      </c>
      <c r="C23" s="60">
        <f>+D22+1</f>
        <v>183333.33333333331</v>
      </c>
      <c r="D23" s="60">
        <f>+C23+$E$14</f>
        <v>199999.99999999997</v>
      </c>
      <c r="E23" s="60">
        <f t="shared" si="0"/>
        <v>0</v>
      </c>
      <c r="F23" s="51"/>
      <c r="G23" s="51"/>
    </row>
    <row r="24" spans="1:7">
      <c r="A24" s="51"/>
      <c r="B24" s="51"/>
      <c r="C24" s="51"/>
      <c r="D24" s="51"/>
      <c r="E24" s="51"/>
      <c r="F24" s="51"/>
      <c r="G24" s="51"/>
    </row>
    <row r="25" spans="1:7">
      <c r="A25" s="51"/>
      <c r="B25" s="51"/>
      <c r="C25" s="51"/>
      <c r="D25" s="51"/>
      <c r="E25" s="51"/>
      <c r="F25" s="51"/>
      <c r="G25" s="51"/>
    </row>
    <row r="26" spans="1:7" ht="19.5" customHeight="1">
      <c r="A26" s="67" t="s">
        <v>12</v>
      </c>
      <c r="B26" s="68"/>
      <c r="C26" s="69"/>
      <c r="D26" s="70"/>
      <c r="E26" s="60"/>
      <c r="F26" s="51"/>
      <c r="G26" s="51"/>
    </row>
    <row r="27" spans="1:7">
      <c r="A27" s="51"/>
      <c r="B27" s="51"/>
      <c r="C27" s="51"/>
      <c r="D27" s="51"/>
      <c r="E27" s="51"/>
      <c r="F27" s="51"/>
      <c r="G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7D8-E75B-4774-9DC6-BEB20AD29A1F}">
  <dimension ref="A2:G32"/>
  <sheetViews>
    <sheetView showGridLines="0" topLeftCell="A5" workbookViewId="0">
      <selection activeCell="D16" sqref="D16:E16"/>
    </sheetView>
  </sheetViews>
  <sheetFormatPr defaultColWidth="11.42578125" defaultRowHeight="14.45"/>
  <cols>
    <col min="1" max="1" width="7.85546875" customWidth="1"/>
    <col min="2" max="2" width="14.5703125" customWidth="1"/>
    <col min="3" max="3" width="14.42578125" customWidth="1"/>
    <col min="4" max="4" width="13.28515625" customWidth="1"/>
    <col min="5" max="5" width="17" customWidth="1"/>
  </cols>
  <sheetData>
    <row r="2" spans="1:7">
      <c r="A2" s="129" t="s">
        <v>50</v>
      </c>
      <c r="B2" s="129"/>
      <c r="C2" s="129"/>
      <c r="D2" s="129"/>
      <c r="E2" s="129"/>
      <c r="F2" s="51"/>
      <c r="G2" s="51"/>
    </row>
    <row r="3" spans="1:7">
      <c r="A3" s="51"/>
      <c r="B3" s="51"/>
      <c r="C3" s="51"/>
      <c r="D3" s="51"/>
      <c r="E3" s="51"/>
      <c r="F3" s="51"/>
      <c r="G3" s="51"/>
    </row>
    <row r="4" spans="1:7" ht="23.25" customHeight="1">
      <c r="A4" s="130" t="s">
        <v>51</v>
      </c>
      <c r="B4" s="130"/>
      <c r="C4" s="130"/>
      <c r="D4" s="130"/>
      <c r="E4" s="130"/>
      <c r="F4" s="86"/>
      <c r="G4" s="51"/>
    </row>
    <row r="5" spans="1:7" ht="26.25" customHeight="1">
      <c r="A5" s="130"/>
      <c r="B5" s="130"/>
      <c r="C5" s="130"/>
      <c r="D5" s="130"/>
      <c r="E5" s="130"/>
      <c r="F5" s="86"/>
      <c r="G5" s="51"/>
    </row>
    <row r="6" spans="1:7" ht="36" customHeight="1">
      <c r="A6" s="130"/>
      <c r="B6" s="130"/>
      <c r="C6" s="130"/>
      <c r="D6" s="130"/>
      <c r="E6" s="130"/>
      <c r="F6" s="86"/>
      <c r="G6" s="51"/>
    </row>
    <row r="7" spans="1:7">
      <c r="A7" s="51"/>
      <c r="B7" s="51"/>
      <c r="C7" s="51"/>
      <c r="D7" s="51"/>
      <c r="E7" s="51"/>
      <c r="F7" s="51"/>
      <c r="G7" s="51"/>
    </row>
    <row r="8" spans="1:7">
      <c r="A8" s="77" t="s">
        <v>75</v>
      </c>
      <c r="B8" s="52"/>
      <c r="C8" s="53"/>
      <c r="D8" s="53"/>
      <c r="E8" s="53"/>
      <c r="F8" s="51"/>
      <c r="G8" s="51"/>
    </row>
    <row r="9" spans="1:7">
      <c r="A9" s="77"/>
      <c r="B9" s="52"/>
      <c r="C9" s="53"/>
      <c r="D9" s="53"/>
      <c r="E9" s="53"/>
      <c r="F9" s="51"/>
      <c r="G9" s="51"/>
    </row>
    <row r="10" spans="1:7">
      <c r="A10" s="81" t="s">
        <v>53</v>
      </c>
      <c r="B10" s="82"/>
      <c r="C10" s="83"/>
      <c r="D10" s="84"/>
      <c r="E10" s="85"/>
      <c r="F10" s="51"/>
      <c r="G10" s="51"/>
    </row>
    <row r="11" spans="1:7">
      <c r="A11" s="59"/>
      <c r="B11" s="52"/>
      <c r="C11" s="53"/>
      <c r="D11" s="53"/>
      <c r="E11" s="53"/>
      <c r="F11" s="51"/>
      <c r="G11" s="51"/>
    </row>
    <row r="12" spans="1:7" ht="19.5" customHeight="1">
      <c r="A12" s="131" t="s">
        <v>54</v>
      </c>
      <c r="B12" s="131"/>
      <c r="C12" s="131"/>
      <c r="D12" s="131"/>
      <c r="E12" s="131"/>
      <c r="F12" s="51"/>
      <c r="G12" s="51"/>
    </row>
    <row r="13" spans="1:7" ht="80.25" customHeight="1">
      <c r="A13" s="61" t="s">
        <v>55</v>
      </c>
      <c r="B13" s="62" t="s">
        <v>56</v>
      </c>
      <c r="C13" s="62" t="s">
        <v>57</v>
      </c>
      <c r="D13" s="62" t="s">
        <v>58</v>
      </c>
      <c r="E13" s="76" t="s">
        <v>59</v>
      </c>
      <c r="F13" s="51"/>
      <c r="G13" s="51"/>
    </row>
    <row r="14" spans="1:7" ht="17.25" customHeight="1">
      <c r="A14" s="63" t="s">
        <v>35</v>
      </c>
      <c r="B14" s="64">
        <v>200000</v>
      </c>
      <c r="C14" s="64">
        <v>500000</v>
      </c>
      <c r="D14" s="64">
        <f>+C14-B14</f>
        <v>300000</v>
      </c>
      <c r="E14" s="64">
        <f>+D14/A28</f>
        <v>27272.727272727272</v>
      </c>
      <c r="F14" s="51"/>
      <c r="G14" s="51"/>
    </row>
    <row r="15" spans="1:7">
      <c r="A15" s="59"/>
      <c r="B15" s="52"/>
      <c r="C15" s="53"/>
      <c r="D15" s="53"/>
      <c r="E15" s="53"/>
      <c r="F15" s="51"/>
      <c r="G15" s="51"/>
    </row>
    <row r="16" spans="1:7" ht="69.75" customHeight="1">
      <c r="A16" s="61" t="s">
        <v>60</v>
      </c>
      <c r="B16" s="76" t="s">
        <v>61</v>
      </c>
      <c r="C16" s="65" t="s">
        <v>62</v>
      </c>
      <c r="D16" s="65" t="s">
        <v>63</v>
      </c>
      <c r="E16" s="76" t="s">
        <v>64</v>
      </c>
      <c r="F16" s="51"/>
      <c r="G16" s="51"/>
    </row>
    <row r="17" spans="1:7" ht="17.25" customHeight="1">
      <c r="A17" s="61" t="s">
        <v>65</v>
      </c>
      <c r="B17" s="76" t="s">
        <v>66</v>
      </c>
      <c r="C17" s="65" t="s">
        <v>67</v>
      </c>
      <c r="D17" s="65" t="s">
        <v>68</v>
      </c>
      <c r="E17" s="76" t="s">
        <v>69</v>
      </c>
      <c r="F17" s="51"/>
      <c r="G17" s="51"/>
    </row>
    <row r="18" spans="1:7">
      <c r="A18" s="66">
        <v>1</v>
      </c>
      <c r="B18" s="66">
        <v>30</v>
      </c>
      <c r="C18" s="60">
        <f>+B14</f>
        <v>200000</v>
      </c>
      <c r="D18" s="60">
        <f>+C18+$E$14-1</f>
        <v>227271.72727272726</v>
      </c>
      <c r="E18" s="60">
        <f t="shared" ref="E18:E28" si="0">+B18*$E$31</f>
        <v>0</v>
      </c>
      <c r="F18" s="51"/>
      <c r="G18" s="51"/>
    </row>
    <row r="19" spans="1:7">
      <c r="A19" s="66">
        <v>2</v>
      </c>
      <c r="B19" s="66">
        <v>31</v>
      </c>
      <c r="C19" s="60">
        <f>+D18+1</f>
        <v>227272.72727272726</v>
      </c>
      <c r="D19" s="60">
        <f>+C19+$E$14-1</f>
        <v>254544.45454545453</v>
      </c>
      <c r="E19" s="60">
        <f t="shared" si="0"/>
        <v>0</v>
      </c>
      <c r="F19" s="51"/>
      <c r="G19" s="51"/>
    </row>
    <row r="20" spans="1:7">
      <c r="A20" s="71">
        <v>3</v>
      </c>
      <c r="B20" s="71">
        <v>32</v>
      </c>
      <c r="C20" s="72">
        <f t="shared" ref="C20:C22" si="1">+D19+1</f>
        <v>254545.45454545453</v>
      </c>
      <c r="D20" s="72">
        <f>+C20+$E$14-1</f>
        <v>281817.18181818182</v>
      </c>
      <c r="E20" s="60">
        <f t="shared" si="0"/>
        <v>0</v>
      </c>
      <c r="F20" s="51"/>
      <c r="G20" s="51"/>
    </row>
    <row r="21" spans="1:7">
      <c r="A21" s="66">
        <v>4</v>
      </c>
      <c r="B21" s="66">
        <v>33</v>
      </c>
      <c r="C21" s="60">
        <f t="shared" si="1"/>
        <v>281818.18181818182</v>
      </c>
      <c r="D21" s="60">
        <f>+C21+$E$14-1</f>
        <v>309089.90909090912</v>
      </c>
      <c r="E21" s="60">
        <f t="shared" si="0"/>
        <v>0</v>
      </c>
      <c r="F21" s="51"/>
      <c r="G21" s="51"/>
    </row>
    <row r="22" spans="1:7">
      <c r="A22" s="73">
        <v>5</v>
      </c>
      <c r="B22" s="73">
        <v>34</v>
      </c>
      <c r="C22" s="74">
        <f t="shared" si="1"/>
        <v>309090.90909090912</v>
      </c>
      <c r="D22" s="74">
        <f>+C22+$E$14-1</f>
        <v>336362.63636363641</v>
      </c>
      <c r="E22" s="60">
        <f t="shared" si="0"/>
        <v>0</v>
      </c>
      <c r="F22" s="51"/>
      <c r="G22" s="51"/>
    </row>
    <row r="23" spans="1:7">
      <c r="A23" s="66">
        <v>6</v>
      </c>
      <c r="B23" s="66">
        <v>35</v>
      </c>
      <c r="C23" s="60">
        <f>+D22+1</f>
        <v>336363.63636363641</v>
      </c>
      <c r="D23" s="74">
        <f t="shared" ref="D23:D27" si="2">+C23+$E$14-1</f>
        <v>363635.36363636371</v>
      </c>
      <c r="E23" s="60">
        <f t="shared" si="0"/>
        <v>0</v>
      </c>
      <c r="F23" s="51"/>
      <c r="G23" s="51"/>
    </row>
    <row r="24" spans="1:7">
      <c r="A24" s="73">
        <v>7</v>
      </c>
      <c r="B24" s="73">
        <v>36</v>
      </c>
      <c r="C24" s="60">
        <f t="shared" ref="C24:C28" si="3">+D23+1</f>
        <v>363636.36363636371</v>
      </c>
      <c r="D24" s="74">
        <f t="shared" si="2"/>
        <v>390908.090909091</v>
      </c>
      <c r="E24" s="60">
        <f t="shared" si="0"/>
        <v>0</v>
      </c>
      <c r="F24" s="51"/>
      <c r="G24" s="51"/>
    </row>
    <row r="25" spans="1:7">
      <c r="A25" s="66">
        <v>8</v>
      </c>
      <c r="B25" s="66">
        <v>37</v>
      </c>
      <c r="C25" s="60">
        <f t="shared" si="3"/>
        <v>390909.090909091</v>
      </c>
      <c r="D25" s="74">
        <f t="shared" si="2"/>
        <v>418180.81818181829</v>
      </c>
      <c r="E25" s="60">
        <f t="shared" si="0"/>
        <v>0</v>
      </c>
      <c r="F25" s="51"/>
      <c r="G25" s="51"/>
    </row>
    <row r="26" spans="1:7">
      <c r="A26" s="73">
        <v>9</v>
      </c>
      <c r="B26" s="73">
        <v>38</v>
      </c>
      <c r="C26" s="60">
        <f t="shared" si="3"/>
        <v>418181.81818181829</v>
      </c>
      <c r="D26" s="74">
        <f t="shared" si="2"/>
        <v>445453.54545454559</v>
      </c>
      <c r="E26" s="60">
        <f t="shared" si="0"/>
        <v>0</v>
      </c>
      <c r="F26" s="51"/>
      <c r="G26" s="51"/>
    </row>
    <row r="27" spans="1:7">
      <c r="A27" s="66">
        <v>10</v>
      </c>
      <c r="B27" s="66">
        <v>39</v>
      </c>
      <c r="C27" s="60">
        <f t="shared" si="3"/>
        <v>445454.54545454559</v>
      </c>
      <c r="D27" s="74">
        <f t="shared" si="2"/>
        <v>472726.27272727288</v>
      </c>
      <c r="E27" s="60">
        <f t="shared" si="0"/>
        <v>0</v>
      </c>
      <c r="F27" s="51"/>
      <c r="G27" s="51"/>
    </row>
    <row r="28" spans="1:7">
      <c r="A28" s="73">
        <v>11</v>
      </c>
      <c r="B28" s="73">
        <v>40</v>
      </c>
      <c r="C28" s="60">
        <f t="shared" si="3"/>
        <v>472727.27272727288</v>
      </c>
      <c r="D28" s="74">
        <f>+C28+$E$14</f>
        <v>500000.00000000017</v>
      </c>
      <c r="E28" s="60">
        <f t="shared" si="0"/>
        <v>0</v>
      </c>
      <c r="F28" s="51"/>
      <c r="G28" s="51"/>
    </row>
    <row r="29" spans="1:7">
      <c r="A29" s="51"/>
      <c r="B29" s="51"/>
      <c r="C29" s="51"/>
      <c r="D29" s="51"/>
      <c r="E29" s="51"/>
      <c r="F29" s="51"/>
      <c r="G29" s="51"/>
    </row>
    <row r="30" spans="1:7">
      <c r="A30" s="51"/>
      <c r="B30" s="51"/>
      <c r="C30" s="51"/>
      <c r="D30" s="51"/>
      <c r="E30" s="51"/>
      <c r="F30" s="51"/>
      <c r="G30" s="51"/>
    </row>
    <row r="31" spans="1:7" ht="19.5" customHeight="1">
      <c r="A31" s="67" t="s">
        <v>12</v>
      </c>
      <c r="B31" s="68"/>
      <c r="C31" s="69"/>
      <c r="D31" s="70"/>
      <c r="E31" s="60"/>
      <c r="F31" s="51"/>
      <c r="G31" s="51"/>
    </row>
    <row r="32" spans="1:7">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580A-5CFC-4E78-B8BB-6E2D175A7D46}">
  <dimension ref="A2:G32"/>
  <sheetViews>
    <sheetView showGridLines="0" workbookViewId="0">
      <selection activeCell="D16" sqref="D16:E16"/>
    </sheetView>
  </sheetViews>
  <sheetFormatPr defaultColWidth="11.42578125" defaultRowHeight="14.45"/>
  <cols>
    <col min="1" max="1" width="7.85546875" customWidth="1"/>
    <col min="2" max="2" width="14.5703125" customWidth="1"/>
    <col min="3" max="3" width="14.42578125" customWidth="1"/>
    <col min="4" max="4" width="13.28515625" customWidth="1"/>
    <col min="5" max="5" width="17" customWidth="1"/>
  </cols>
  <sheetData>
    <row r="2" spans="1:7">
      <c r="A2" s="129" t="s">
        <v>50</v>
      </c>
      <c r="B2" s="129"/>
      <c r="C2" s="129"/>
      <c r="D2" s="129"/>
      <c r="E2" s="129"/>
      <c r="F2" s="51"/>
      <c r="G2" s="51"/>
    </row>
    <row r="3" spans="1:7">
      <c r="A3" s="51"/>
      <c r="B3" s="51"/>
      <c r="C3" s="51"/>
      <c r="D3" s="51"/>
      <c r="E3" s="51"/>
      <c r="F3" s="51"/>
      <c r="G3" s="51"/>
    </row>
    <row r="4" spans="1:7" ht="23.25" customHeight="1">
      <c r="A4" s="130" t="s">
        <v>51</v>
      </c>
      <c r="B4" s="130"/>
      <c r="C4" s="130"/>
      <c r="D4" s="130"/>
      <c r="E4" s="130"/>
      <c r="F4" s="86"/>
      <c r="G4" s="51"/>
    </row>
    <row r="5" spans="1:7" ht="26.25" customHeight="1">
      <c r="A5" s="130"/>
      <c r="B5" s="130"/>
      <c r="C5" s="130"/>
      <c r="D5" s="130"/>
      <c r="E5" s="130"/>
      <c r="F5" s="86"/>
      <c r="G5" s="51"/>
    </row>
    <row r="6" spans="1:7" ht="36" customHeight="1">
      <c r="A6" s="130"/>
      <c r="B6" s="130"/>
      <c r="C6" s="130"/>
      <c r="D6" s="130"/>
      <c r="E6" s="130"/>
      <c r="F6" s="86"/>
      <c r="G6" s="51"/>
    </row>
    <row r="7" spans="1:7">
      <c r="A7" s="51"/>
      <c r="B7" s="51"/>
      <c r="C7" s="51"/>
      <c r="D7" s="51"/>
      <c r="E7" s="51"/>
      <c r="F7" s="51"/>
      <c r="G7" s="51"/>
    </row>
    <row r="8" spans="1:7">
      <c r="A8" s="77" t="s">
        <v>76</v>
      </c>
      <c r="B8" s="52"/>
      <c r="C8" s="53"/>
      <c r="D8" s="53"/>
      <c r="E8" s="53"/>
      <c r="F8" s="51"/>
      <c r="G8" s="51"/>
    </row>
    <row r="9" spans="1:7">
      <c r="A9" s="77"/>
      <c r="B9" s="52"/>
      <c r="C9" s="53"/>
      <c r="D9" s="53"/>
      <c r="E9" s="53"/>
      <c r="F9" s="51"/>
      <c r="G9" s="51"/>
    </row>
    <row r="10" spans="1:7">
      <c r="A10" s="81" t="s">
        <v>53</v>
      </c>
      <c r="B10" s="82"/>
      <c r="C10" s="83"/>
      <c r="D10" s="84"/>
      <c r="E10" s="85"/>
      <c r="F10" s="51"/>
      <c r="G10" s="51"/>
    </row>
    <row r="11" spans="1:7">
      <c r="A11" s="59"/>
      <c r="B11" s="52"/>
      <c r="C11" s="53"/>
      <c r="D11" s="53"/>
      <c r="E11" s="53"/>
      <c r="F11" s="51"/>
      <c r="G11" s="51"/>
    </row>
    <row r="12" spans="1:7" ht="19.5" customHeight="1">
      <c r="A12" s="131" t="s">
        <v>54</v>
      </c>
      <c r="B12" s="131"/>
      <c r="C12" s="131"/>
      <c r="D12" s="131"/>
      <c r="E12" s="131"/>
      <c r="F12" s="51"/>
      <c r="G12" s="51"/>
    </row>
    <row r="13" spans="1:7" ht="80.25" customHeight="1">
      <c r="A13" s="61" t="s">
        <v>55</v>
      </c>
      <c r="B13" s="62" t="s">
        <v>56</v>
      </c>
      <c r="C13" s="62" t="s">
        <v>57</v>
      </c>
      <c r="D13" s="62" t="s">
        <v>58</v>
      </c>
      <c r="E13" s="76" t="s">
        <v>59</v>
      </c>
      <c r="F13" s="51"/>
      <c r="G13" s="51"/>
    </row>
    <row r="14" spans="1:7" ht="17.25" customHeight="1">
      <c r="A14" s="63" t="s">
        <v>38</v>
      </c>
      <c r="B14" s="64">
        <v>500000</v>
      </c>
      <c r="C14" s="64">
        <v>1000000</v>
      </c>
      <c r="D14" s="64">
        <f>+C14-B14</f>
        <v>500000</v>
      </c>
      <c r="E14" s="64">
        <f>+D14/A28</f>
        <v>45454.545454545456</v>
      </c>
      <c r="F14" s="51"/>
      <c r="G14" s="51"/>
    </row>
    <row r="15" spans="1:7">
      <c r="A15" s="59"/>
      <c r="B15" s="52"/>
      <c r="C15" s="53"/>
      <c r="D15" s="53"/>
      <c r="E15" s="53"/>
      <c r="F15" s="51"/>
      <c r="G15" s="51"/>
    </row>
    <row r="16" spans="1:7" ht="69.75" customHeight="1">
      <c r="A16" s="61" t="s">
        <v>60</v>
      </c>
      <c r="B16" s="76" t="s">
        <v>61</v>
      </c>
      <c r="C16" s="65" t="s">
        <v>62</v>
      </c>
      <c r="D16" s="65" t="s">
        <v>63</v>
      </c>
      <c r="E16" s="76" t="s">
        <v>64</v>
      </c>
      <c r="F16" s="51"/>
      <c r="G16" s="51"/>
    </row>
    <row r="17" spans="1:7" ht="17.25" customHeight="1">
      <c r="A17" s="61" t="s">
        <v>65</v>
      </c>
      <c r="B17" s="76" t="s">
        <v>66</v>
      </c>
      <c r="C17" s="65" t="s">
        <v>67</v>
      </c>
      <c r="D17" s="65" t="s">
        <v>68</v>
      </c>
      <c r="E17" s="76" t="s">
        <v>69</v>
      </c>
      <c r="F17" s="51"/>
      <c r="G17" s="51"/>
    </row>
    <row r="18" spans="1:7">
      <c r="A18" s="66">
        <v>1</v>
      </c>
      <c r="B18" s="66">
        <v>40</v>
      </c>
      <c r="C18" s="60">
        <f>+B14</f>
        <v>500000</v>
      </c>
      <c r="D18" s="60">
        <f>+C18+$E$14-1</f>
        <v>545453.54545454541</v>
      </c>
      <c r="E18" s="60">
        <f t="shared" ref="E18:E28" si="0">+B18*$E$31</f>
        <v>0</v>
      </c>
      <c r="F18" s="51"/>
      <c r="G18" s="51"/>
    </row>
    <row r="19" spans="1:7">
      <c r="A19" s="66">
        <v>2</v>
      </c>
      <c r="B19" s="66">
        <v>41</v>
      </c>
      <c r="C19" s="60">
        <f>+D18+1</f>
        <v>545454.54545454541</v>
      </c>
      <c r="D19" s="60">
        <f>+C19+$E$14-1</f>
        <v>590908.09090909082</v>
      </c>
      <c r="E19" s="60">
        <f t="shared" si="0"/>
        <v>0</v>
      </c>
      <c r="F19" s="51"/>
      <c r="G19" s="51"/>
    </row>
    <row r="20" spans="1:7">
      <c r="A20" s="71">
        <v>3</v>
      </c>
      <c r="B20" s="71">
        <v>42</v>
      </c>
      <c r="C20" s="72">
        <f t="shared" ref="C20:C22" si="1">+D19+1</f>
        <v>590909.09090909082</v>
      </c>
      <c r="D20" s="72">
        <f>+C20+$E$14-1</f>
        <v>636362.63636363624</v>
      </c>
      <c r="E20" s="60">
        <f t="shared" si="0"/>
        <v>0</v>
      </c>
      <c r="F20" s="51"/>
      <c r="G20" s="51"/>
    </row>
    <row r="21" spans="1:7">
      <c r="A21" s="66">
        <v>4</v>
      </c>
      <c r="B21" s="66">
        <v>43</v>
      </c>
      <c r="C21" s="60">
        <f t="shared" si="1"/>
        <v>636363.63636363624</v>
      </c>
      <c r="D21" s="60">
        <f>+C21+$E$14-1</f>
        <v>681817.18181818165</v>
      </c>
      <c r="E21" s="60">
        <f t="shared" si="0"/>
        <v>0</v>
      </c>
      <c r="F21" s="51"/>
      <c r="G21" s="51"/>
    </row>
    <row r="22" spans="1:7">
      <c r="A22" s="73">
        <v>5</v>
      </c>
      <c r="B22" s="73">
        <v>44</v>
      </c>
      <c r="C22" s="74">
        <f t="shared" si="1"/>
        <v>681818.18181818165</v>
      </c>
      <c r="D22" s="74">
        <f>+C22+$E$14-1</f>
        <v>727271.72727272706</v>
      </c>
      <c r="E22" s="60">
        <f t="shared" si="0"/>
        <v>0</v>
      </c>
      <c r="F22" s="51"/>
      <c r="G22" s="51"/>
    </row>
    <row r="23" spans="1:7">
      <c r="A23" s="66">
        <v>6</v>
      </c>
      <c r="B23" s="66">
        <v>45</v>
      </c>
      <c r="C23" s="60">
        <f>+D22+1</f>
        <v>727272.72727272706</v>
      </c>
      <c r="D23" s="74">
        <f t="shared" ref="D23:D27" si="2">+C23+$E$14-1</f>
        <v>772726.27272727247</v>
      </c>
      <c r="E23" s="60">
        <f t="shared" si="0"/>
        <v>0</v>
      </c>
      <c r="F23" s="51"/>
      <c r="G23" s="51"/>
    </row>
    <row r="24" spans="1:7">
      <c r="A24" s="73">
        <v>7</v>
      </c>
      <c r="B24" s="73">
        <v>46</v>
      </c>
      <c r="C24" s="60">
        <f t="shared" ref="C24:C28" si="3">+D23+1</f>
        <v>772727.27272727247</v>
      </c>
      <c r="D24" s="74">
        <f t="shared" si="2"/>
        <v>818180.81818181789</v>
      </c>
      <c r="E24" s="60">
        <f t="shared" si="0"/>
        <v>0</v>
      </c>
      <c r="F24" s="51"/>
      <c r="G24" s="51"/>
    </row>
    <row r="25" spans="1:7">
      <c r="A25" s="66">
        <v>8</v>
      </c>
      <c r="B25" s="66">
        <v>47</v>
      </c>
      <c r="C25" s="60">
        <f t="shared" si="3"/>
        <v>818181.81818181789</v>
      </c>
      <c r="D25" s="74">
        <f t="shared" si="2"/>
        <v>863635.3636363633</v>
      </c>
      <c r="E25" s="60">
        <f t="shared" si="0"/>
        <v>0</v>
      </c>
      <c r="F25" s="51"/>
      <c r="G25" s="51"/>
    </row>
    <row r="26" spans="1:7">
      <c r="A26" s="73">
        <v>9</v>
      </c>
      <c r="B26" s="73">
        <v>48</v>
      </c>
      <c r="C26" s="60">
        <f t="shared" si="3"/>
        <v>863636.3636363633</v>
      </c>
      <c r="D26" s="74">
        <f t="shared" si="2"/>
        <v>909089.90909090871</v>
      </c>
      <c r="E26" s="60">
        <f t="shared" si="0"/>
        <v>0</v>
      </c>
      <c r="F26" s="51"/>
      <c r="G26" s="51"/>
    </row>
    <row r="27" spans="1:7">
      <c r="A27" s="66">
        <v>10</v>
      </c>
      <c r="B27" s="66">
        <v>49</v>
      </c>
      <c r="C27" s="60">
        <f t="shared" si="3"/>
        <v>909090.90909090871</v>
      </c>
      <c r="D27" s="74">
        <f t="shared" si="2"/>
        <v>954544.45454545412</v>
      </c>
      <c r="E27" s="60">
        <f t="shared" si="0"/>
        <v>0</v>
      </c>
      <c r="F27" s="51"/>
      <c r="G27" s="51"/>
    </row>
    <row r="28" spans="1:7">
      <c r="A28" s="73">
        <v>11</v>
      </c>
      <c r="B28" s="73">
        <v>50</v>
      </c>
      <c r="C28" s="60">
        <f t="shared" si="3"/>
        <v>954545.45454545412</v>
      </c>
      <c r="D28" s="74">
        <f>+C28+$E$14</f>
        <v>999999.99999999953</v>
      </c>
      <c r="E28" s="60">
        <f t="shared" si="0"/>
        <v>0</v>
      </c>
      <c r="F28" s="51"/>
      <c r="G28" s="51"/>
    </row>
    <row r="29" spans="1:7">
      <c r="A29" s="51"/>
      <c r="B29" s="51"/>
      <c r="C29" s="51"/>
      <c r="D29" s="51"/>
      <c r="E29" s="51"/>
      <c r="F29" s="51"/>
      <c r="G29" s="51"/>
    </row>
    <row r="30" spans="1:7">
      <c r="A30" s="51"/>
      <c r="B30" s="51"/>
      <c r="C30" s="51"/>
      <c r="D30" s="51"/>
      <c r="E30" s="51"/>
      <c r="F30" s="51"/>
      <c r="G30" s="51"/>
    </row>
    <row r="31" spans="1:7" ht="19.5" customHeight="1">
      <c r="A31" s="67" t="s">
        <v>12</v>
      </c>
      <c r="B31" s="68"/>
      <c r="C31" s="69"/>
      <c r="D31" s="70"/>
      <c r="E31" s="60"/>
      <c r="F31" s="51"/>
      <c r="G31" s="51"/>
    </row>
    <row r="32" spans="1:7">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1A9D6-8B03-4312-A71D-079CA5234616}"/>
</file>

<file path=customXml/itemProps2.xml><?xml version="1.0" encoding="utf-8"?>
<ds:datastoreItem xmlns:ds="http://schemas.openxmlformats.org/officeDocument/2006/customXml" ds:itemID="{820EC58A-6A6E-4CAD-B066-92BABF2B3A48}"/>
</file>

<file path=customXml/itemProps3.xml><?xml version="1.0" encoding="utf-8"?>
<ds:datastoreItem xmlns:ds="http://schemas.openxmlformats.org/officeDocument/2006/customXml" ds:itemID="{4EA490B8-4EC7-43DC-8A67-A2011DB26D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técnico para fijación honorarios de promotores con código</dc:title>
  <dc:subject/>
  <dc:creator>adrojas</dc:creator>
  <cp:keywords>TRFT18</cp:keywords>
  <dc:description/>
  <cp:lastModifiedBy>Jason Fernando Bolivar Silva</cp:lastModifiedBy>
  <cp:revision/>
  <dcterms:created xsi:type="dcterms:W3CDTF">2010-09-07T13:16:05Z</dcterms:created>
  <dcterms:modified xsi:type="dcterms:W3CDTF">2026-03-05T19:21:29Z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c3a2bf48-b5f7-4e1c-b84f-655cab5a6659</vt:lpwstr>
  </property>
  <property fmtid="{D5CDD505-2E9C-101B-9397-08002B2CF9AE}" pid="3" name="ContentTypeId">
    <vt:lpwstr>0x01010033CC69E006FF9F44B9207B3689F8F025</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Listado,Estudio, Técnico,  fijación, Honorarios, Promotores, ARFT02, ARCR01, control a sujetos vigilados, Delegado Para Las Medidas Especial.</vt:lpwstr>
  </property>
  <property fmtid="{D5CDD505-2E9C-101B-9397-08002B2CF9AE}" pid="7" name="ESRI_WORKBOOK_ID">
    <vt:lpwstr>62f89a81f94a4ae09b1c9867b3497343</vt:lpwstr>
  </property>
  <property fmtid="{D5CDD505-2E9C-101B-9397-08002B2CF9AE}" pid="8" name="MediaServiceImageTags">
    <vt:lpwstr/>
  </property>
</Properties>
</file>