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5"/>
  <workbookPr defaultThemeVersion="124226"/>
  <mc:AlternateContent xmlns:mc="http://schemas.openxmlformats.org/markup-compatibility/2006">
    <mc:Choice Requires="x15">
      <x15ac:absPath xmlns:x15ac="http://schemas.microsoft.com/office/spreadsheetml/2010/11/ac" url="C:\Users\silvia.pinzon\Downloads\"/>
    </mc:Choice>
  </mc:AlternateContent>
  <xr:revisionPtr revIDLastSave="1" documentId="13_ncr:1_{C23CB14E-CFEE-49C4-A9DA-C242C81623E9}" xr6:coauthVersionLast="47" xr6:coauthVersionMax="47" xr10:uidLastSave="{A5643F04-94B3-4AF8-9A71-08C89B85CDA0}"/>
  <bookViews>
    <workbookView xWindow="-108" yWindow="-108" windowWidth="23256" windowHeight="12576" activeTab="10" xr2:uid="{00000000-000D-0000-FFFF-FFFF00000000}"/>
  </bookViews>
  <sheets>
    <sheet name="FORMATO " sheetId="2" r:id="rId1"/>
    <sheet name="A" sheetId="5" r:id="rId2"/>
    <sheet name="B" sheetId="6" r:id="rId3"/>
    <sheet name="C" sheetId="7" r:id="rId4"/>
    <sheet name="D" sheetId="8" r:id="rId5"/>
    <sheet name="E" sheetId="9" r:id="rId6"/>
    <sheet name="F" sheetId="10" r:id="rId7"/>
    <sheet name="G" sheetId="11" r:id="rId8"/>
    <sheet name="H" sheetId="12" r:id="rId9"/>
    <sheet name="I" sheetId="13" r:id="rId10"/>
    <sheet name="Ejemplo" sheetId="15" r:id="rId11"/>
    <sheet name="ESRI_MAPINFO_SHEET" sheetId="3" state="veryHidden"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 i="15" l="1"/>
  <c r="E22" i="15"/>
  <c r="E21" i="15"/>
  <c r="E20" i="15"/>
  <c r="E19" i="15"/>
  <c r="E18" i="15"/>
  <c r="D18" i="15"/>
  <c r="C19" i="15" s="1"/>
  <c r="D19" i="15" s="1"/>
  <c r="C20" i="15" s="1"/>
  <c r="D20" i="15" s="1"/>
  <c r="C21" i="15" s="1"/>
  <c r="D21" i="15" s="1"/>
  <c r="C22" i="15" s="1"/>
  <c r="D22" i="15" s="1"/>
  <c r="C23" i="15" s="1"/>
  <c r="D23" i="15" s="1"/>
  <c r="C18" i="15"/>
  <c r="E14" i="15"/>
  <c r="D14" i="15"/>
  <c r="E28" i="13"/>
  <c r="E19" i="13"/>
  <c r="E18" i="13"/>
  <c r="E27" i="13"/>
  <c r="E26" i="13"/>
  <c r="E25" i="13"/>
  <c r="E24" i="13"/>
  <c r="E23" i="13"/>
  <c r="E22" i="13"/>
  <c r="E21" i="13"/>
  <c r="E20" i="13"/>
  <c r="C18" i="13"/>
  <c r="E14" i="13"/>
  <c r="D18" i="12"/>
  <c r="E14" i="12"/>
  <c r="E28" i="12"/>
  <c r="E27" i="12"/>
  <c r="E26" i="12"/>
  <c r="E25" i="12"/>
  <c r="E24" i="12"/>
  <c r="E23" i="12"/>
  <c r="E22" i="12"/>
  <c r="E21" i="12"/>
  <c r="E20" i="12"/>
  <c r="E19" i="12"/>
  <c r="E18" i="12"/>
  <c r="C18" i="12"/>
  <c r="D14" i="12"/>
  <c r="C19" i="12" s="1"/>
  <c r="D19" i="12" s="1"/>
  <c r="C20" i="12" s="1"/>
  <c r="D20" i="12" s="1"/>
  <c r="C21" i="12" s="1"/>
  <c r="D21" i="12" s="1"/>
  <c r="C22" i="12" s="1"/>
  <c r="D22" i="12" s="1"/>
  <c r="C23" i="12" s="1"/>
  <c r="D23" i="12" s="1"/>
  <c r="C24" i="12" s="1"/>
  <c r="D24" i="12" s="1"/>
  <c r="C25" i="12" s="1"/>
  <c r="D25" i="12" s="1"/>
  <c r="C26" i="12" s="1"/>
  <c r="D26" i="12" s="1"/>
  <c r="C27" i="12" s="1"/>
  <c r="D27" i="12" s="1"/>
  <c r="C28" i="12" s="1"/>
  <c r="D28" i="12" s="1"/>
  <c r="E28" i="11"/>
  <c r="E18" i="11"/>
  <c r="D28" i="11"/>
  <c r="D23" i="11"/>
  <c r="D18" i="11"/>
  <c r="E14" i="11"/>
  <c r="D19" i="11"/>
  <c r="C18" i="11"/>
  <c r="E27" i="11"/>
  <c r="E26" i="11"/>
  <c r="E25" i="11"/>
  <c r="E24" i="11"/>
  <c r="E23" i="11"/>
  <c r="E22" i="11"/>
  <c r="E21" i="11"/>
  <c r="E20" i="11"/>
  <c r="E19" i="11"/>
  <c r="D14" i="11"/>
  <c r="E18" i="7"/>
  <c r="E19" i="10"/>
  <c r="E20" i="10"/>
  <c r="E21" i="10"/>
  <c r="E22" i="10"/>
  <c r="E23" i="10"/>
  <c r="E18" i="10"/>
  <c r="E26" i="2"/>
  <c r="E18" i="9"/>
  <c r="D18" i="9"/>
  <c r="E23" i="9"/>
  <c r="E22" i="9"/>
  <c r="E21" i="9"/>
  <c r="E20" i="9"/>
  <c r="E19" i="9"/>
  <c r="C18" i="9"/>
  <c r="D14" i="9"/>
  <c r="E14" i="9" s="1"/>
  <c r="C19" i="9" s="1"/>
  <c r="D19" i="9" s="1"/>
  <c r="C20" i="9" s="1"/>
  <c r="D20" i="9" s="1"/>
  <c r="C21" i="9" s="1"/>
  <c r="D21" i="9" s="1"/>
  <c r="C22" i="9" s="1"/>
  <c r="D22" i="9" s="1"/>
  <c r="C23" i="9" s="1"/>
  <c r="D23" i="9" s="1"/>
  <c r="D23" i="8"/>
  <c r="E19" i="8"/>
  <c r="E20" i="8"/>
  <c r="E21" i="8"/>
  <c r="E22" i="8"/>
  <c r="E23" i="8"/>
  <c r="E18" i="8"/>
  <c r="D19" i="8"/>
  <c r="D18" i="8"/>
  <c r="C18" i="10"/>
  <c r="D14" i="10"/>
  <c r="C18" i="8"/>
  <c r="C19" i="8" s="1"/>
  <c r="C20" i="8" s="1"/>
  <c r="D14" i="8"/>
  <c r="E14" i="8" s="1"/>
  <c r="E23" i="7"/>
  <c r="E22" i="7"/>
  <c r="E21" i="7"/>
  <c r="E20" i="7"/>
  <c r="E19" i="7"/>
  <c r="C18" i="7"/>
  <c r="D14" i="7"/>
  <c r="E14" i="7" s="1"/>
  <c r="E23" i="6"/>
  <c r="E22" i="6"/>
  <c r="E21" i="6"/>
  <c r="E20" i="6"/>
  <c r="E19" i="6"/>
  <c r="E18" i="6"/>
  <c r="C18" i="6"/>
  <c r="D14" i="6"/>
  <c r="E14" i="6" s="1"/>
  <c r="E22" i="5"/>
  <c r="E21" i="5"/>
  <c r="E20" i="5"/>
  <c r="E19" i="5"/>
  <c r="E18" i="5"/>
  <c r="C18" i="5"/>
  <c r="D14" i="5"/>
  <c r="E14" i="5" s="1"/>
  <c r="C19" i="11" l="1"/>
  <c r="C20" i="11" s="1"/>
  <c r="D20" i="11" s="1"/>
  <c r="C21" i="11" s="1"/>
  <c r="D21" i="11" s="1"/>
  <c r="C22" i="11" s="1"/>
  <c r="D22" i="11" s="1"/>
  <c r="C23" i="11" s="1"/>
  <c r="C24" i="11" s="1"/>
  <c r="E14" i="10"/>
  <c r="D18" i="10" s="1"/>
  <c r="C19" i="10" s="1"/>
  <c r="D19" i="10" s="1"/>
  <c r="C20" i="10" s="1"/>
  <c r="D20" i="10" s="1"/>
  <c r="C21" i="10" s="1"/>
  <c r="D21" i="10" s="1"/>
  <c r="C22" i="10" s="1"/>
  <c r="D22" i="10" s="1"/>
  <c r="C23" i="10" s="1"/>
  <c r="D23" i="10" s="1"/>
  <c r="D20" i="8"/>
  <c r="C21" i="8" s="1"/>
  <c r="D18" i="7"/>
  <c r="C19" i="7" s="1"/>
  <c r="D19" i="7" s="1"/>
  <c r="C20" i="7" s="1"/>
  <c r="D20" i="7" s="1"/>
  <c r="C21" i="7" s="1"/>
  <c r="D21" i="7" s="1"/>
  <c r="C22" i="7" s="1"/>
  <c r="D22" i="7" s="1"/>
  <c r="C23" i="7" s="1"/>
  <c r="D23" i="7" s="1"/>
  <c r="D18" i="6"/>
  <c r="C19" i="6" s="1"/>
  <c r="D19" i="6" s="1"/>
  <c r="C20" i="6" s="1"/>
  <c r="D20" i="6" s="1"/>
  <c r="C21" i="6" s="1"/>
  <c r="D21" i="6" s="1"/>
  <c r="C22" i="6" s="1"/>
  <c r="D22" i="6" s="1"/>
  <c r="C23" i="6" s="1"/>
  <c r="D23" i="6" s="1"/>
  <c r="D18" i="5"/>
  <c r="E9" i="2"/>
  <c r="F7" i="2" s="1"/>
  <c r="D24" i="11" l="1"/>
  <c r="C25" i="11" s="1"/>
  <c r="D21" i="8"/>
  <c r="C22" i="8" s="1"/>
  <c r="C19" i="5"/>
  <c r="D19" i="5" s="1"/>
  <c r="C20" i="5" s="1"/>
  <c r="D20" i="5" s="1"/>
  <c r="C21" i="5" s="1"/>
  <c r="D25" i="11" l="1"/>
  <c r="C26" i="11" s="1"/>
  <c r="D22" i="8"/>
  <c r="C23" i="8" s="1"/>
  <c r="D21" i="5"/>
  <c r="C22" i="5" s="1"/>
  <c r="D22" i="5" s="1"/>
  <c r="D26" i="11" l="1"/>
  <c r="C27" i="11" s="1"/>
  <c r="D27" i="11" l="1"/>
  <c r="C28"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Edda Lorena Sintura Gomez</author>
  </authors>
  <commentList>
    <comment ref="A4" authorId="0" shapeId="0" xr:uid="{516DB0E4-41A9-4A33-A2A2-076A513037BA}">
      <text>
        <r>
          <rPr>
            <sz val="9"/>
            <color indexed="81"/>
            <rFont val="Tahoma"/>
            <family val="2"/>
          </rPr>
          <t>Registre la razón social de la empresa social del estado a la que se promovió el acuerdo de reestructuración de pasivos. 
Campo: texto - MAYÚSCULA</t>
        </r>
      </text>
    </comment>
    <comment ref="E7" authorId="0" shapeId="0" xr:uid="{7942690C-9B78-47EF-A140-688D10D2FA8D}">
      <text>
        <r>
          <rPr>
            <sz val="9"/>
            <color indexed="81"/>
            <rFont val="Tahoma"/>
            <family val="2"/>
          </rPr>
          <t xml:space="preserve">Registre el valor del activo corriente contenido en el estado de situación financiera que se presentó en la solicitud de promoción del acuerdo de reestructuración de pasivos. </t>
        </r>
        <r>
          <rPr>
            <sz val="9"/>
            <color indexed="81"/>
            <rFont val="Tahoma"/>
            <family val="2"/>
          </rPr>
          <t xml:space="preserve">
El valor completo en pesos colombianos. 
Campo: Numérico</t>
        </r>
      </text>
    </comment>
    <comment ref="F7" authorId="0" shapeId="0" xr:uid="{60932004-8744-49D8-9CA8-60CA8FD85C83}">
      <text>
        <r>
          <rPr>
            <sz val="9"/>
            <color indexed="81"/>
            <rFont val="Tahoma"/>
            <family val="2"/>
          </rPr>
          <t>Corresponde al total del activo expresado en salarios mínimos legales mensuales vigentes. 
total activo / valor del salario mínimo legal mensual vigente
Campo: numérico</t>
        </r>
      </text>
    </comment>
    <comment ref="E8" authorId="0" shapeId="0" xr:uid="{BA9D7AA6-D2F9-47E6-915D-1676B44BB502}">
      <text>
        <r>
          <rPr>
            <sz val="9"/>
            <color indexed="81"/>
            <rFont val="Tahoma"/>
            <family val="2"/>
          </rPr>
          <t xml:space="preserve">Registre el valor del activo no corriente contenido en el estado de situación financiera que se presentó en la solicitud de promoción del acuerdo de reestructuración de pasivos. 
El valor completo en pesos colombianos. 
Campo: Numérico
</t>
        </r>
      </text>
    </comment>
    <comment ref="E9" authorId="0" shapeId="0" xr:uid="{48AF6FE0-9875-4976-B82E-7D43049589DE}">
      <text>
        <r>
          <rPr>
            <sz val="9"/>
            <color indexed="81"/>
            <rFont val="Tahoma"/>
            <family val="2"/>
          </rPr>
          <t xml:space="preserve">Corresponde a la sumatoria del activo corriente y activo no corriente.
El valor completo en pesos colombianos. 
Campo: numérico
</t>
        </r>
      </text>
    </comment>
    <comment ref="E11" authorId="0" shapeId="0" xr:uid="{310F1319-27C6-4327-B7BC-C941A48FAADA}">
      <text>
        <r>
          <rPr>
            <sz val="9"/>
            <color indexed="81"/>
            <rFont val="Tahoma"/>
            <family val="2"/>
          </rPr>
          <t xml:space="preserve">Registre el valor del salario mínimo mensual legal vigente al momento de la fijación de honorarios y correspondiente a la vigencia del corte del estado de situación financiera. </t>
        </r>
      </text>
    </comment>
    <comment ref="B13" authorId="0" shapeId="0" xr:uid="{BAF3C00F-6174-4773-80BA-E276E991C1D9}">
      <text>
        <r>
          <rPr>
            <sz val="9"/>
            <color indexed="81"/>
            <rFont val="Tahoma"/>
            <family val="2"/>
          </rPr>
          <t>Resalte con negrita la clase en la que se ubica el vigilado según el valor de sus activos y diligencia la hoja correspondiente.</t>
        </r>
      </text>
    </comment>
    <comment ref="B26" authorId="0" shapeId="0" xr:uid="{9C4BD678-80DE-4A11-96F8-640E54B741A7}">
      <text>
        <r>
          <rPr>
            <sz val="9"/>
            <color indexed="81"/>
            <rFont val="Tahoma"/>
            <family val="2"/>
          </rPr>
          <t xml:space="preserve">Registre la clase en la que se ubica la Entidad de acuerdo con el monto de sus activos. </t>
        </r>
      </text>
    </comment>
    <comment ref="C26" authorId="0" shapeId="0" xr:uid="{446FD12A-9C3D-4ECC-83E1-E713865971A8}">
      <text>
        <r>
          <rPr>
            <sz val="9"/>
            <color indexed="81"/>
            <rFont val="Tahoma"/>
            <family val="2"/>
          </rPr>
          <t>Registre el valor de los honorarios mensuales en SMLMV según la hoja a la que corresponda la clase (A-I).</t>
        </r>
        <r>
          <rPr>
            <sz val="9"/>
            <color indexed="81"/>
            <rFont val="Tahoma"/>
            <family val="2"/>
          </rPr>
          <t xml:space="preserve">
</t>
        </r>
      </text>
    </comment>
    <comment ref="E26" authorId="0" shapeId="0" xr:uid="{0986B602-0A75-4AFF-8A1F-62E1FE5EDB08}">
      <text>
        <r>
          <rPr>
            <sz val="9"/>
            <color indexed="81"/>
            <rFont val="Tahoma"/>
            <family val="2"/>
          </rPr>
          <t xml:space="preserve">Corresponde al monto de honorarios mensuales en SMLMV multiplicado por el valor del SMLMV.
</t>
        </r>
      </text>
    </comment>
    <comment ref="B27" authorId="0" shapeId="0" xr:uid="{7B24FD8F-837B-4F68-9EFC-ADA59A2AD99F}">
      <text>
        <r>
          <rPr>
            <sz val="9"/>
            <color indexed="81"/>
            <rFont val="Tahoma"/>
            <family val="2"/>
          </rPr>
          <t xml:space="preserve">Registre la fuente de información la cual debe corresponder al estado de situación financiera adjunto a la solicitud de promoción del acuerdo de reestructuración.
Campo: texto - mayúscula inicial
</t>
        </r>
      </text>
    </comment>
    <comment ref="B28" authorId="0" shapeId="0" xr:uid="{A88325EC-E309-4EBB-8B48-81440050CBD6}">
      <text>
        <r>
          <rPr>
            <sz val="9"/>
            <color indexed="81"/>
            <rFont val="Tahoma"/>
            <family val="2"/>
          </rPr>
          <t xml:space="preserve">Registre el nombre de quien elabora el estudio técnico.
Campo: texto - mayúscula inicial 
</t>
        </r>
      </text>
    </comment>
    <comment ref="B29" authorId="0" shapeId="0" xr:uid="{51EA7D4B-8839-4E94-A562-A09AED70C5FA}">
      <text>
        <r>
          <rPr>
            <sz val="9"/>
            <color indexed="81"/>
            <rFont val="Tahoma"/>
            <family val="2"/>
          </rPr>
          <t xml:space="preserve">Registre el nombre de quien elabora el estudio técnico.
Campo: texto - mayúscula inicial </t>
        </r>
      </text>
    </comment>
    <comment ref="B30" authorId="0" shapeId="0" xr:uid="{F25E4BE3-4A76-4A7E-B9F9-C1C77D3E1070}">
      <text>
        <r>
          <rPr>
            <sz val="9"/>
            <color indexed="81"/>
            <rFont val="Tahoma"/>
            <family val="2"/>
          </rPr>
          <t>Registre la fecha de elaboración del estudio técnico.</t>
        </r>
        <r>
          <rPr>
            <b/>
            <sz val="9"/>
            <color indexed="81"/>
            <rFont val="Tahoma"/>
            <family val="2"/>
          </rPr>
          <t xml:space="preserve">
</t>
        </r>
        <r>
          <rPr>
            <sz val="9"/>
            <color indexed="81"/>
            <rFont val="Tahoma"/>
            <family val="2"/>
          </rPr>
          <t xml:space="preserve">Campo: fecha - X de XXXX de 20XX.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Edda Lorena Sintura Gomez</author>
  </authors>
  <commentList>
    <comment ref="E10" authorId="0" shapeId="0" xr:uid="{F11FBBE7-EC40-4FB3-A10D-072BBC9850A4}">
      <text>
        <r>
          <rPr>
            <sz val="9"/>
            <color indexed="81"/>
            <rFont val="Tahoma"/>
            <family val="2"/>
          </rPr>
          <t xml:space="preserve">Registre el valor de los activos de la Entidad en SMLMV.
</t>
        </r>
      </text>
    </comment>
    <comment ref="A14" authorId="0" shapeId="0" xr:uid="{B0D58CE4-7E2F-4645-9886-12205B0F9F3D}">
      <text>
        <r>
          <rPr>
            <sz val="9"/>
            <color indexed="81"/>
            <rFont val="Tahoma"/>
            <family val="2"/>
          </rPr>
          <t>Registre la clase en la que se ubica el vigilado</t>
        </r>
      </text>
    </comment>
    <comment ref="B14" authorId="0" shapeId="0" xr:uid="{0967E0AE-9DEB-4BCD-A673-4968150BA7D4}">
      <text>
        <r>
          <rPr>
            <sz val="9"/>
            <color indexed="81"/>
            <rFont val="Tahoma"/>
            <family val="2"/>
          </rPr>
          <t>Registre la cantidad mínima de SMLMV de los activos del rango.</t>
        </r>
      </text>
    </comment>
    <comment ref="C14" authorId="0" shapeId="0" xr:uid="{38330977-CE22-4DA4-9EB4-EA23CE45D675}">
      <text>
        <r>
          <rPr>
            <sz val="9"/>
            <color indexed="81"/>
            <rFont val="Tahoma"/>
            <family val="2"/>
          </rPr>
          <t xml:space="preserve">Registre la cantidad de activos en SMLMV superiores a 1.000.000 SMLMV.
</t>
        </r>
      </text>
    </comment>
    <comment ref="D14" authorId="0" shapeId="0" xr:uid="{738F63D0-CE31-4F18-829C-690E0830550B}">
      <text>
        <r>
          <rPr>
            <sz val="9"/>
            <color indexed="81"/>
            <rFont val="Tahoma"/>
            <family val="2"/>
          </rPr>
          <t xml:space="preserve">Corresponde a la diferencia entre el rango mínimo y máximo. 
</t>
        </r>
      </text>
    </comment>
    <comment ref="E14" authorId="0" shapeId="0" xr:uid="{77B9DB34-CC50-497B-8877-BEBFDDE8DB3A}">
      <text>
        <r>
          <rPr>
            <sz val="9"/>
            <color indexed="81"/>
            <rFont val="Tahoma"/>
            <family val="2"/>
          </rPr>
          <t xml:space="preserve">Corrresponde a la cantidad proporcional de los activos de acuerdo con los SMLMV que se agrupan en el rango. 
</t>
        </r>
      </text>
    </comment>
    <comment ref="A16" authorId="0" shapeId="0" xr:uid="{6E63E901-9AC9-4DD7-AA84-0E440188B84A}">
      <text>
        <r>
          <rPr>
            <sz val="9"/>
            <color indexed="81"/>
            <rFont val="Tahoma"/>
            <family val="2"/>
          </rPr>
          <t>Numeración de la cantidad de SMLMV que se agrupan en el rango.
Resalte y registre en el campo "MONTO DE HONORARIOS MENSUALES EN SMLMV" del formato según el monto de los activos en SMLMV en que se ubica la Entidad.</t>
        </r>
      </text>
    </comment>
    <comment ref="B16" authorId="0" shapeId="0" xr:uid="{56C0E6C1-6234-4489-99C9-9115B61528B7}">
      <text>
        <r>
          <rPr>
            <sz val="9"/>
            <color indexed="81"/>
            <rFont val="Tahoma"/>
            <family val="2"/>
          </rPr>
          <t xml:space="preserve">SMLMV que se agrupan en el rango. 
</t>
        </r>
      </text>
    </comment>
    <comment ref="C16" authorId="0" shapeId="0" xr:uid="{C45CE0E1-B4D6-4792-8DBA-E15AE6592CDA}">
      <text>
        <r>
          <rPr>
            <sz val="9"/>
            <color indexed="81"/>
            <rFont val="Tahoma"/>
            <family val="2"/>
          </rPr>
          <t xml:space="preserve">Registre en la primera línea la cantidad mínima de SMLMV de los activos en que se agrupa.
</t>
        </r>
      </text>
    </comment>
    <comment ref="D16" authorId="0" shapeId="0" xr:uid="{CCF0B93D-7E78-4E9F-81A2-F13C98E024B2}">
      <text>
        <r>
          <rPr>
            <sz val="9"/>
            <color indexed="81"/>
            <rFont val="Tahoma"/>
            <family val="2"/>
          </rPr>
          <t>Corresponde al rango mínimo de activos en SMLMV más el monto de activos proporcionales a la cantidad de SMLMV.</t>
        </r>
        <r>
          <rPr>
            <b/>
            <sz val="9"/>
            <color indexed="81"/>
            <rFont val="Tahoma"/>
            <family val="2"/>
          </rPr>
          <t xml:space="preserve">
</t>
        </r>
      </text>
    </comment>
    <comment ref="E16" authorId="0" shapeId="0" xr:uid="{A92DA421-A5CD-45CB-8229-6C7A39480CA4}">
      <text>
        <r>
          <rPr>
            <sz val="9"/>
            <color indexed="81"/>
            <rFont val="Tahoma"/>
            <family val="2"/>
          </rPr>
          <t xml:space="preserve">Corresponde a los honorarios mensuales en SMLMV multiplicado por el valor del SMLMV.
</t>
        </r>
      </text>
    </comment>
    <comment ref="D31" authorId="0" shapeId="0" xr:uid="{76D4BEA6-FA62-4FE0-A6B9-927B07D2D43F}">
      <text>
        <r>
          <rPr>
            <sz val="9"/>
            <color indexed="81"/>
            <rFont val="Tahoma"/>
            <family val="2"/>
          </rPr>
          <t xml:space="preserve">Registre el valor del salario mínimo mensual legal vigente al momento de la fijación de honorarios y correspondiente a la vigencia del corte del estado de situación financiera.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Edda Lorena Sintura Gomez</author>
  </authors>
  <commentList>
    <comment ref="E10" authorId="0" shapeId="0" xr:uid="{DA1C1471-BB70-4C8E-AA11-69C72EA8DAD6}">
      <text>
        <r>
          <rPr>
            <sz val="9"/>
            <color indexed="81"/>
            <rFont val="Tahoma"/>
            <family val="2"/>
          </rPr>
          <t xml:space="preserve">Registre el valor de los activos de la Entidad en SMLMV.
</t>
        </r>
      </text>
    </comment>
    <comment ref="A14" authorId="0" shapeId="0" xr:uid="{7D0F95F6-A3DB-47CE-B1FA-A8D5680B21D2}">
      <text>
        <r>
          <rPr>
            <sz val="9"/>
            <color indexed="81"/>
            <rFont val="Tahoma"/>
            <family val="2"/>
          </rPr>
          <t>Registre la clase en la que se ubica el vigilado</t>
        </r>
      </text>
    </comment>
    <comment ref="B14" authorId="0" shapeId="0" xr:uid="{ADF23219-C1EA-44F0-9FD2-E52B4AA923BC}">
      <text>
        <r>
          <rPr>
            <sz val="9"/>
            <color indexed="81"/>
            <rFont val="Tahoma"/>
            <family val="2"/>
          </rPr>
          <t>Registre la cantidad mínima de SMLMV de los activos del rango.</t>
        </r>
      </text>
    </comment>
    <comment ref="C14" authorId="0" shapeId="0" xr:uid="{6E1F784C-AF0F-4B35-9EEC-12DF056C97A4}">
      <text>
        <r>
          <rPr>
            <sz val="9"/>
            <color indexed="81"/>
            <rFont val="Tahoma"/>
            <family val="2"/>
          </rPr>
          <t xml:space="preserve">Registre la cantidad máxima de SMLMV de los activos del rango.
</t>
        </r>
      </text>
    </comment>
    <comment ref="D14" authorId="0" shapeId="0" xr:uid="{C316E97E-7AA3-47E4-ABAE-2B92031628D1}">
      <text>
        <r>
          <rPr>
            <sz val="9"/>
            <color indexed="81"/>
            <rFont val="Tahoma"/>
            <family val="2"/>
          </rPr>
          <t xml:space="preserve">Corresponde a la diferencia entre el rango mínimo y máximo. 
</t>
        </r>
      </text>
    </comment>
    <comment ref="E14" authorId="0" shapeId="0" xr:uid="{DEFFC403-08CB-4A6F-B4C0-A28F1BC5E5DD}">
      <text>
        <r>
          <rPr>
            <sz val="9"/>
            <color indexed="81"/>
            <rFont val="Tahoma"/>
            <family val="2"/>
          </rPr>
          <t xml:space="preserve">Corrresponde a la cantidad proporcional de los activos de acuerdo con los SMLMV que se agrupan en el rango. 
</t>
        </r>
      </text>
    </comment>
    <comment ref="A16" authorId="0" shapeId="0" xr:uid="{203DD588-4755-4BDF-9750-FAA9ACA3ABD7}">
      <text>
        <r>
          <rPr>
            <sz val="9"/>
            <color indexed="81"/>
            <rFont val="Tahoma"/>
            <family val="2"/>
          </rPr>
          <t>Numeración de la cantidad de SMLMV que se agrupan en el rango.
Resalte y registre en el campo "MONTO DE HONORARIOS MENSUALES EN SMLMV" del formato según el monto de los activos en SMLMV en que se ubica la Entidad.</t>
        </r>
      </text>
    </comment>
    <comment ref="B16" authorId="0" shapeId="0" xr:uid="{FF6E6F4A-ECC4-44C1-AFF4-99A81B6D8634}">
      <text>
        <r>
          <rPr>
            <sz val="9"/>
            <color indexed="81"/>
            <rFont val="Tahoma"/>
            <family val="2"/>
          </rPr>
          <t xml:space="preserve">SMLMV que se agrupan en el rango. 
</t>
        </r>
      </text>
    </comment>
    <comment ref="C16" authorId="0" shapeId="0" xr:uid="{37A1FC3B-A97F-4FC5-9130-43AB0429C11C}">
      <text>
        <r>
          <rPr>
            <sz val="9"/>
            <color indexed="81"/>
            <rFont val="Tahoma"/>
            <family val="2"/>
          </rPr>
          <t xml:space="preserve">Registre en la primera línea la cantidad mínima de SMLMV de los activos en que se agrupa.
</t>
        </r>
      </text>
    </comment>
    <comment ref="D16" authorId="0" shapeId="0" xr:uid="{883F4214-8C2D-40D3-A049-C19302990F72}">
      <text>
        <r>
          <rPr>
            <sz val="9"/>
            <color indexed="81"/>
            <rFont val="Tahoma"/>
            <family val="2"/>
          </rPr>
          <t>Corresponde al rango mínimo de activos en SMLMV más el monto de activos proporcionales a la cantidad de SMLMV.</t>
        </r>
        <r>
          <rPr>
            <b/>
            <sz val="9"/>
            <color indexed="81"/>
            <rFont val="Tahoma"/>
            <family val="2"/>
          </rPr>
          <t xml:space="preserve">
</t>
        </r>
      </text>
    </comment>
    <comment ref="E16" authorId="0" shapeId="0" xr:uid="{E5786105-30EC-4C65-93EE-F9020CB52322}">
      <text>
        <r>
          <rPr>
            <sz val="9"/>
            <color indexed="81"/>
            <rFont val="Tahoma"/>
            <family val="2"/>
          </rPr>
          <t xml:space="preserve">Corresponde a los honorarios mensuales en SMLMV multiplicado por el valor del SMLMV.
</t>
        </r>
      </text>
    </comment>
    <comment ref="D26" authorId="0" shapeId="0" xr:uid="{CADF2015-F2FD-4586-AAAA-4B7A77ABDA08}">
      <text>
        <r>
          <rPr>
            <sz val="9"/>
            <color indexed="81"/>
            <rFont val="Tahoma"/>
            <family val="2"/>
          </rPr>
          <t xml:space="preserve">Registre el valor del salario mínimo mensual legal vigente al momento de la fijación de honorarios y correspondiente a la vigencia del corte del estado de situación financiera.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Edda Lorena Sintura Gomez</author>
  </authors>
  <commentList>
    <comment ref="E10" authorId="0" shapeId="0" xr:uid="{C6992137-CD74-456D-A0DC-18ACCA58C7A5}">
      <text>
        <r>
          <rPr>
            <sz val="9"/>
            <color indexed="81"/>
            <rFont val="Tahoma"/>
            <family val="2"/>
          </rPr>
          <t xml:space="preserve">Registre el valor de los activos de la Entidad en SMLMV.
</t>
        </r>
      </text>
    </comment>
    <comment ref="A14" authorId="0" shapeId="0" xr:uid="{CF02D58F-D9DB-477A-8FEB-65CC867479BF}">
      <text>
        <r>
          <rPr>
            <sz val="9"/>
            <color indexed="81"/>
            <rFont val="Tahoma"/>
            <family val="2"/>
          </rPr>
          <t>Registre la clase en la que se ubica el vigilado</t>
        </r>
      </text>
    </comment>
    <comment ref="B14" authorId="0" shapeId="0" xr:uid="{3292B395-96D1-4D40-BB92-5F597F562D2F}">
      <text>
        <r>
          <rPr>
            <sz val="9"/>
            <color indexed="81"/>
            <rFont val="Tahoma"/>
            <family val="2"/>
          </rPr>
          <t>Registre la cantidad mínima de SMLMV de los activos del rango.</t>
        </r>
      </text>
    </comment>
    <comment ref="C14" authorId="0" shapeId="0" xr:uid="{499EC57D-CD88-4340-B118-1DE7574DDACD}">
      <text>
        <r>
          <rPr>
            <sz val="9"/>
            <color indexed="81"/>
            <rFont val="Tahoma"/>
            <family val="2"/>
          </rPr>
          <t xml:space="preserve">Registre la cantidad máxima de SMLMV de los activos del rango.
</t>
        </r>
      </text>
    </comment>
    <comment ref="D14" authorId="0" shapeId="0" xr:uid="{3AA96672-D9CA-4662-B950-F6F8619C4463}">
      <text>
        <r>
          <rPr>
            <sz val="9"/>
            <color indexed="81"/>
            <rFont val="Tahoma"/>
            <family val="2"/>
          </rPr>
          <t xml:space="preserve">Corresponde a la diferencia entre el rango mínimo y máximo. 
</t>
        </r>
      </text>
    </comment>
    <comment ref="E14" authorId="0" shapeId="0" xr:uid="{4346C3B3-5ED3-487A-83E5-22EBF54DD127}">
      <text>
        <r>
          <rPr>
            <sz val="9"/>
            <color indexed="81"/>
            <rFont val="Tahoma"/>
            <family val="2"/>
          </rPr>
          <t xml:space="preserve">Corrresponde a la cantidad proporcional de los activos de acuerdo con los SMLMV que se agrupan en el rango. 
</t>
        </r>
      </text>
    </comment>
    <comment ref="A16" authorId="0" shapeId="0" xr:uid="{90C50C4C-8859-43E3-A82A-9BFE901EB0B2}">
      <text>
        <r>
          <rPr>
            <sz val="9"/>
            <color indexed="81"/>
            <rFont val="Tahoma"/>
            <family val="2"/>
          </rPr>
          <t>Numeración de la cantidad de SMLMV que se agrupan en el rango.
Resalte y registre en el campo "MONTO DE HONORARIOS MENSUALES EN SMLMV" del formato según el monto de los activos en SMLMV en que se ubica la Entidad.</t>
        </r>
      </text>
    </comment>
    <comment ref="B16" authorId="0" shapeId="0" xr:uid="{710BACB6-3893-4EB1-ACAB-DF30F0B02910}">
      <text>
        <r>
          <rPr>
            <sz val="9"/>
            <color indexed="81"/>
            <rFont val="Tahoma"/>
            <family val="2"/>
          </rPr>
          <t xml:space="preserve">SMLMV que se agrupan en el rango, sin decimales.  
</t>
        </r>
      </text>
    </comment>
    <comment ref="C16" authorId="0" shapeId="0" xr:uid="{8FB0FB76-9A1A-40FD-985B-E89DB3058A9F}">
      <text>
        <r>
          <rPr>
            <sz val="9"/>
            <color indexed="81"/>
            <rFont val="Tahoma"/>
            <family val="2"/>
          </rPr>
          <t xml:space="preserve">Registre en la primera línea la cantidad mínima de SMLMV de los activos en que se agrupa.
</t>
        </r>
      </text>
    </comment>
    <comment ref="D16" authorId="0" shapeId="0" xr:uid="{458E7751-70CA-49B5-B12D-F6C43C0E9454}">
      <text>
        <r>
          <rPr>
            <sz val="9"/>
            <color indexed="81"/>
            <rFont val="Tahoma"/>
            <family val="2"/>
          </rPr>
          <t>Corresponde al rango mínimo de activos en SMLMV más el monto de activos proporcionales a la cantidad de SMLMV.</t>
        </r>
      </text>
    </comment>
    <comment ref="E16" authorId="0" shapeId="0" xr:uid="{F3306BB0-1212-4C0E-9E05-0D6610B03A80}">
      <text>
        <r>
          <rPr>
            <sz val="9"/>
            <color indexed="81"/>
            <rFont val="Tahoma"/>
            <family val="2"/>
          </rPr>
          <t>Corresponde a los honorarios mensuales en SMLMV multiplicado por el valor del SMLMV.</t>
        </r>
      </text>
    </comment>
    <comment ref="D26" authorId="0" shapeId="0" xr:uid="{F3842226-381A-40F0-9534-2500F33133F6}">
      <text>
        <r>
          <rPr>
            <sz val="9"/>
            <color indexed="81"/>
            <rFont val="Tahoma"/>
            <family val="2"/>
          </rPr>
          <t xml:space="preserve">Registre el valor del salario mínimo mensual legal vigente al momento de la fijación de honorarios y correspondiente a la vigencia del corte del estado de situación financiera.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Edda Lorena Sintura Gomez</author>
  </authors>
  <commentList>
    <comment ref="E10" authorId="0" shapeId="0" xr:uid="{EA1FFCA0-09D0-4C4A-A444-6908DE339458}">
      <text>
        <r>
          <rPr>
            <sz val="9"/>
            <color indexed="81"/>
            <rFont val="Tahoma"/>
            <family val="2"/>
          </rPr>
          <t xml:space="preserve">Registre el valor de los activos de la Entidad en SMLMV.
</t>
        </r>
      </text>
    </comment>
    <comment ref="A14" authorId="0" shapeId="0" xr:uid="{FEA05D45-DD0A-434A-A0BD-BE23450DB56D}">
      <text>
        <r>
          <rPr>
            <sz val="9"/>
            <color indexed="81"/>
            <rFont val="Tahoma"/>
            <family val="2"/>
          </rPr>
          <t>Registre la clase en la que se ubica el vigilado</t>
        </r>
      </text>
    </comment>
    <comment ref="B14" authorId="0" shapeId="0" xr:uid="{A322726C-21C0-4D9C-B1F8-C96E24937343}">
      <text>
        <r>
          <rPr>
            <sz val="9"/>
            <color indexed="81"/>
            <rFont val="Tahoma"/>
            <family val="2"/>
          </rPr>
          <t>Registre la cantidad mínima de SMLMV de los activos del rango.</t>
        </r>
      </text>
    </comment>
    <comment ref="C14" authorId="0" shapeId="0" xr:uid="{7E2F1A98-347D-4BD5-BC3E-7D4EB45F55FF}">
      <text>
        <r>
          <rPr>
            <sz val="9"/>
            <color indexed="81"/>
            <rFont val="Tahoma"/>
            <family val="2"/>
          </rPr>
          <t xml:space="preserve">Registre la cantidad máxima de SMLMV de los activos del rango.
</t>
        </r>
      </text>
    </comment>
    <comment ref="D14" authorId="0" shapeId="0" xr:uid="{943589FE-0D9C-43D7-8C83-43812B9AE3FF}">
      <text>
        <r>
          <rPr>
            <sz val="9"/>
            <color indexed="81"/>
            <rFont val="Tahoma"/>
            <family val="2"/>
          </rPr>
          <t xml:space="preserve">Corresponde a la diferencia entre el rango mínimo y máximo. 
</t>
        </r>
      </text>
    </comment>
    <comment ref="E14" authorId="0" shapeId="0" xr:uid="{5AA9E9B7-20B4-4586-B91E-55116DFA5EB5}">
      <text>
        <r>
          <rPr>
            <sz val="9"/>
            <color indexed="81"/>
            <rFont val="Tahoma"/>
            <family val="2"/>
          </rPr>
          <t xml:space="preserve">Corrresponde a la cantidad proporcional de los activos de acuerdo con los SMLMV que se agrupan en el rango. 
</t>
        </r>
      </text>
    </comment>
    <comment ref="A16" authorId="0" shapeId="0" xr:uid="{80A8F3BC-453A-495C-A48F-E788F96039AB}">
      <text>
        <r>
          <rPr>
            <sz val="9"/>
            <color indexed="81"/>
            <rFont val="Tahoma"/>
            <family val="2"/>
          </rPr>
          <t>Numeración de la cantidad de SMLMV que se agrupan en el rango.
Resalte y registre en el campo "MONTO DE HONORARIOS MENSUALES EN SMLMV" del formato según el monto de los activos en SMLMV en que se ubica la Entidad.</t>
        </r>
      </text>
    </comment>
    <comment ref="B16" authorId="0" shapeId="0" xr:uid="{FB05EA74-90BA-43FC-9874-8A35DB99BFAF}">
      <text>
        <r>
          <rPr>
            <sz val="9"/>
            <color indexed="81"/>
            <rFont val="Tahoma"/>
            <family val="2"/>
          </rPr>
          <t xml:space="preserve">SMLMV que se agrupan en el rango. 
</t>
        </r>
      </text>
    </comment>
    <comment ref="C16" authorId="0" shapeId="0" xr:uid="{F81D2448-0632-4AEF-810B-9256B96541C5}">
      <text>
        <r>
          <rPr>
            <sz val="9"/>
            <color indexed="81"/>
            <rFont val="Tahoma"/>
            <family val="2"/>
          </rPr>
          <t xml:space="preserve">Registre en la primera línea la cantidad mínima de SMLMV de los activos en que se agrupa.
</t>
        </r>
      </text>
    </comment>
    <comment ref="D16" authorId="0" shapeId="0" xr:uid="{39B066D5-B7EE-4992-9876-1F0B74925A9B}">
      <text>
        <r>
          <rPr>
            <sz val="9"/>
            <color indexed="81"/>
            <rFont val="Tahoma"/>
            <family val="2"/>
          </rPr>
          <t>Corresponde al rango mínimo de activos en SMLMV más el monto de activos proporcionales a la cantidad de SMLMV.</t>
        </r>
        <r>
          <rPr>
            <b/>
            <sz val="9"/>
            <color indexed="81"/>
            <rFont val="Tahoma"/>
            <family val="2"/>
          </rPr>
          <t xml:space="preserve">
</t>
        </r>
      </text>
    </comment>
    <comment ref="E16" authorId="0" shapeId="0" xr:uid="{A3A82D25-8BD1-44DA-972E-86BDA2354949}">
      <text>
        <r>
          <rPr>
            <sz val="9"/>
            <color indexed="81"/>
            <rFont val="Tahoma"/>
            <family val="2"/>
          </rPr>
          <t xml:space="preserve">Corresponde a los honorarios mensuales en SMLMV multiplicado por el valor del SMLMV.
</t>
        </r>
      </text>
    </comment>
    <comment ref="D26" authorId="0" shapeId="0" xr:uid="{B3F77DBD-2676-4BB8-83C8-368BE4029E14}">
      <text>
        <r>
          <rPr>
            <sz val="9"/>
            <color indexed="81"/>
            <rFont val="Tahoma"/>
            <family val="2"/>
          </rPr>
          <t xml:space="preserve">Registre el valor del salario mínimo mensual legal vigente al momento de la fijación de honorarios y correspondiente a la vigencia del corte del estado de situación financiera.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Edda Lorena Sintura Gomez</author>
  </authors>
  <commentList>
    <comment ref="E10" authorId="0" shapeId="0" xr:uid="{EB978A0C-364B-42A7-B72C-0EFD6133F045}">
      <text>
        <r>
          <rPr>
            <sz val="9"/>
            <color indexed="81"/>
            <rFont val="Tahoma"/>
            <family val="2"/>
          </rPr>
          <t xml:space="preserve">Registre el valor de los activos de la Entidad en SMLMV.
</t>
        </r>
      </text>
    </comment>
    <comment ref="A14" authorId="0" shapeId="0" xr:uid="{AF0B95AF-BB67-4B67-A807-AE571729AD60}">
      <text>
        <r>
          <rPr>
            <sz val="9"/>
            <color indexed="81"/>
            <rFont val="Tahoma"/>
            <family val="2"/>
          </rPr>
          <t>Registre la clase en la que se ubica el vigilado</t>
        </r>
      </text>
    </comment>
    <comment ref="B14" authorId="0" shapeId="0" xr:uid="{64E5F275-032A-4BE6-8700-6783FF247DCF}">
      <text>
        <r>
          <rPr>
            <sz val="9"/>
            <color indexed="81"/>
            <rFont val="Tahoma"/>
            <family val="2"/>
          </rPr>
          <t>Registre la cantidad mínima de SMLMV de los activos del rango.</t>
        </r>
      </text>
    </comment>
    <comment ref="C14" authorId="0" shapeId="0" xr:uid="{CBF2057D-8A05-49A0-B0CE-1D7A825A7086}">
      <text>
        <r>
          <rPr>
            <sz val="9"/>
            <color indexed="81"/>
            <rFont val="Tahoma"/>
            <family val="2"/>
          </rPr>
          <t xml:space="preserve">Registre la cantidad máxima de SMLMV de los activos del rango.
</t>
        </r>
      </text>
    </comment>
    <comment ref="D14" authorId="0" shapeId="0" xr:uid="{84BA1769-494E-40A7-9A4F-2C8060975F47}">
      <text>
        <r>
          <rPr>
            <sz val="9"/>
            <color indexed="81"/>
            <rFont val="Tahoma"/>
            <family val="2"/>
          </rPr>
          <t xml:space="preserve">Corresponde a la diferencia entre el rango mínimo y máximo. 
</t>
        </r>
      </text>
    </comment>
    <comment ref="E14" authorId="0" shapeId="0" xr:uid="{4D13E78C-381D-40D3-B691-889785E9482F}">
      <text>
        <r>
          <rPr>
            <sz val="9"/>
            <color indexed="81"/>
            <rFont val="Tahoma"/>
            <family val="2"/>
          </rPr>
          <t xml:space="preserve">Corrresponde a la cantidad proporcional de los activos de acuerdo con los SMLMV que se agrupan en el rango. 
</t>
        </r>
      </text>
    </comment>
    <comment ref="A16" authorId="0" shapeId="0" xr:uid="{F2FA0469-3EDD-41FD-B92A-3C359B05564B}">
      <text>
        <r>
          <rPr>
            <sz val="9"/>
            <color indexed="81"/>
            <rFont val="Tahoma"/>
            <family val="2"/>
          </rPr>
          <t>Numeración de la cantidad de SMLMV que se agrupan en el rango.
Resalte y registre en el campo "MONTO DE HONORARIOS MENSUALES EN SMLMV" del formato según el monto de los activos en SMLMV en que se ubica la Entidad.</t>
        </r>
      </text>
    </comment>
    <comment ref="B16" authorId="0" shapeId="0" xr:uid="{D3B21427-0774-4A59-B197-AFF7EDF5D152}">
      <text>
        <r>
          <rPr>
            <sz val="9"/>
            <color indexed="81"/>
            <rFont val="Tahoma"/>
            <family val="2"/>
          </rPr>
          <t xml:space="preserve">SMLMV que se agrupan en el rango. 
</t>
        </r>
      </text>
    </comment>
    <comment ref="C16" authorId="0" shapeId="0" xr:uid="{6B25A554-0AD1-49D9-8C20-67B675F004B4}">
      <text>
        <r>
          <rPr>
            <sz val="9"/>
            <color indexed="81"/>
            <rFont val="Tahoma"/>
            <family val="2"/>
          </rPr>
          <t xml:space="preserve">Registre en la primera línea la cantidad mínima de SMLMV de los activos en que se agrupa.
</t>
        </r>
      </text>
    </comment>
    <comment ref="D16" authorId="0" shapeId="0" xr:uid="{0DEAC250-9AED-4EDB-A054-708D27C7E6EC}">
      <text>
        <r>
          <rPr>
            <sz val="9"/>
            <color indexed="81"/>
            <rFont val="Tahoma"/>
            <family val="2"/>
          </rPr>
          <t>Corresponde al rango mínimo de activos en SMLMV más el monto de activos proporcionales a la cantidad de SMLMV.</t>
        </r>
        <r>
          <rPr>
            <b/>
            <sz val="9"/>
            <color indexed="81"/>
            <rFont val="Tahoma"/>
            <family val="2"/>
          </rPr>
          <t xml:space="preserve">
</t>
        </r>
      </text>
    </comment>
    <comment ref="E16" authorId="0" shapeId="0" xr:uid="{9CD4F6A8-884A-416B-9F38-2DF6AAB3EFA5}">
      <text>
        <r>
          <rPr>
            <sz val="9"/>
            <color indexed="81"/>
            <rFont val="Tahoma"/>
            <family val="2"/>
          </rPr>
          <t xml:space="preserve">Corresponde a los honorarios mensuales en SMLMV multiplicado por el valor del SMLMV.
</t>
        </r>
      </text>
    </comment>
    <comment ref="D26" authorId="0" shapeId="0" xr:uid="{FA5F0757-2493-4770-8213-ECE8FB9CC898}">
      <text>
        <r>
          <rPr>
            <sz val="9"/>
            <color indexed="81"/>
            <rFont val="Tahoma"/>
            <family val="2"/>
          </rPr>
          <t xml:space="preserve">Registre el valor del salario mínimo mensual legal vigente al momento de la fijación de honorarios y correspondiente a la vigencia del corte del estado de situación financiera.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Edda Lorena Sintura Gomez</author>
  </authors>
  <commentList>
    <comment ref="E10" authorId="0" shapeId="0" xr:uid="{6A6A7D91-CA0B-47F3-8460-68E8E4F7E90E}">
      <text>
        <r>
          <rPr>
            <sz val="9"/>
            <color indexed="81"/>
            <rFont val="Tahoma"/>
            <family val="2"/>
          </rPr>
          <t xml:space="preserve">Registre el valor de los activos de la Entidad en SMLMV.
</t>
        </r>
      </text>
    </comment>
    <comment ref="A14" authorId="0" shapeId="0" xr:uid="{E1840F2A-25E1-4097-A716-E6B0A9624AA6}">
      <text>
        <r>
          <rPr>
            <sz val="9"/>
            <color indexed="81"/>
            <rFont val="Tahoma"/>
            <family val="2"/>
          </rPr>
          <t>Registre la clase en la que se ubica el vigilado</t>
        </r>
      </text>
    </comment>
    <comment ref="B14" authorId="0" shapeId="0" xr:uid="{0A16C52C-04D4-46F5-B652-197B662032EF}">
      <text>
        <r>
          <rPr>
            <sz val="9"/>
            <color indexed="81"/>
            <rFont val="Tahoma"/>
            <family val="2"/>
          </rPr>
          <t>Registre la cantidad mínima de SMLMV de los activos del rango.</t>
        </r>
      </text>
    </comment>
    <comment ref="C14" authorId="0" shapeId="0" xr:uid="{D84E4A78-1B01-444E-A3CE-071CC58413A7}">
      <text>
        <r>
          <rPr>
            <sz val="9"/>
            <color indexed="81"/>
            <rFont val="Tahoma"/>
            <family val="2"/>
          </rPr>
          <t xml:space="preserve">Registre la cantidad máxima de SMLMV de los activos del rango.
</t>
        </r>
      </text>
    </comment>
    <comment ref="D14" authorId="0" shapeId="0" xr:uid="{279BD48E-6CC3-4483-A487-4C96AB9FF618}">
      <text>
        <r>
          <rPr>
            <sz val="9"/>
            <color indexed="81"/>
            <rFont val="Tahoma"/>
            <family val="2"/>
          </rPr>
          <t xml:space="preserve">Corresponde a la diferencia entre el rango mínimo y máximo. 
</t>
        </r>
      </text>
    </comment>
    <comment ref="E14" authorId="0" shapeId="0" xr:uid="{4D8FA033-D5C4-40DA-A269-3C78E935E1F1}">
      <text>
        <r>
          <rPr>
            <sz val="9"/>
            <color indexed="81"/>
            <rFont val="Tahoma"/>
            <family val="2"/>
          </rPr>
          <t xml:space="preserve">Corrresponde a la cantidad proporcional de los activos de acuerdo con los SMLMV que se agrupan en el rango. 
</t>
        </r>
      </text>
    </comment>
    <comment ref="A16" authorId="0" shapeId="0" xr:uid="{D1E48A4F-2184-4108-AEE2-F9969399C298}">
      <text>
        <r>
          <rPr>
            <sz val="9"/>
            <color indexed="81"/>
            <rFont val="Tahoma"/>
            <family val="2"/>
          </rPr>
          <t>Numeración de la cantidad de SMLMV que se agrupan en el rango.
Resalte y registre en el campo "MONTO DE HONORARIOS MENSUALES EN SMLMV" del formato según el monto de los activos en SMLMV en que se ubica la Entidad.</t>
        </r>
      </text>
    </comment>
    <comment ref="B16" authorId="0" shapeId="0" xr:uid="{42528410-16A2-4D47-A174-D0C250C9D6EC}">
      <text>
        <r>
          <rPr>
            <sz val="9"/>
            <color indexed="81"/>
            <rFont val="Tahoma"/>
            <family val="2"/>
          </rPr>
          <t xml:space="preserve">SMLMV que se agrupan en el rango. 
</t>
        </r>
      </text>
    </comment>
    <comment ref="C16" authorId="0" shapeId="0" xr:uid="{98E55A3B-8740-40EE-A26A-3CDF2F4BA806}">
      <text>
        <r>
          <rPr>
            <sz val="9"/>
            <color indexed="81"/>
            <rFont val="Tahoma"/>
            <family val="2"/>
          </rPr>
          <t xml:space="preserve">Registre en la primera línea la cantidad mínima de SMLMV de los activos en que se agrupa.
</t>
        </r>
      </text>
    </comment>
    <comment ref="D16" authorId="0" shapeId="0" xr:uid="{668B6FBE-A803-486A-BB44-0DAFF13041A1}">
      <text>
        <r>
          <rPr>
            <sz val="9"/>
            <color indexed="81"/>
            <rFont val="Tahoma"/>
            <family val="2"/>
          </rPr>
          <t>Corresponde al rango mínimo de activos en SMLMV más el monto de activos proporcionales a la cantidad de SMLMV.</t>
        </r>
        <r>
          <rPr>
            <b/>
            <sz val="9"/>
            <color indexed="81"/>
            <rFont val="Tahoma"/>
            <family val="2"/>
          </rPr>
          <t xml:space="preserve">
</t>
        </r>
      </text>
    </comment>
    <comment ref="E16" authorId="0" shapeId="0" xr:uid="{04886F04-B2AB-4269-B9C7-C6B331978281}">
      <text>
        <r>
          <rPr>
            <sz val="9"/>
            <color indexed="81"/>
            <rFont val="Tahoma"/>
            <family val="2"/>
          </rPr>
          <t xml:space="preserve">Corresponde a los honorarios mensuales en SMLMV multiplicado por el valor del SMLMV.
</t>
        </r>
      </text>
    </comment>
    <comment ref="D26" authorId="0" shapeId="0" xr:uid="{902EF812-466F-4779-8775-1DA99EF78AEA}">
      <text>
        <r>
          <rPr>
            <sz val="9"/>
            <color indexed="81"/>
            <rFont val="Tahoma"/>
            <family val="2"/>
          </rPr>
          <t xml:space="preserve">Registre el valor del salario mínimo mensual legal vigente al momento de la fijación de honorarios y correspondiente a la vigencia del corte del estado de situación financiera.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Edda Lorena Sintura Gomez</author>
  </authors>
  <commentList>
    <comment ref="E10" authorId="0" shapeId="0" xr:uid="{104245E6-5EBD-4E36-8E1F-77BE9AD4177E}">
      <text>
        <r>
          <rPr>
            <sz val="9"/>
            <color indexed="81"/>
            <rFont val="Tahoma"/>
            <family val="2"/>
          </rPr>
          <t xml:space="preserve">Registre el valor de los activos de la Entidad en SMLMV.
</t>
        </r>
      </text>
    </comment>
    <comment ref="A14" authorId="0" shapeId="0" xr:uid="{1F72C879-29DB-4C22-A4AB-37F8929BCBAF}">
      <text>
        <r>
          <rPr>
            <sz val="9"/>
            <color indexed="81"/>
            <rFont val="Tahoma"/>
            <family val="2"/>
          </rPr>
          <t>Registre la clase en la que se ubica el vigilado</t>
        </r>
      </text>
    </comment>
    <comment ref="B14" authorId="0" shapeId="0" xr:uid="{1512C948-3863-40CF-854A-C22394FB3603}">
      <text>
        <r>
          <rPr>
            <sz val="9"/>
            <color indexed="81"/>
            <rFont val="Tahoma"/>
            <family val="2"/>
          </rPr>
          <t>Registre la cantidad mínima de SMLMV de los activos del rango.</t>
        </r>
      </text>
    </comment>
    <comment ref="C14" authorId="0" shapeId="0" xr:uid="{50F73A27-313F-43DA-83D7-9C3E0FF37CC4}">
      <text>
        <r>
          <rPr>
            <sz val="9"/>
            <color indexed="81"/>
            <rFont val="Tahoma"/>
            <family val="2"/>
          </rPr>
          <t xml:space="preserve">Registre la cantidad máxima de SMLMV de los activos del rango.
</t>
        </r>
      </text>
    </comment>
    <comment ref="D14" authorId="0" shapeId="0" xr:uid="{E46ADCBD-34A9-4394-886C-2DEDCF0842C7}">
      <text>
        <r>
          <rPr>
            <sz val="9"/>
            <color indexed="81"/>
            <rFont val="Tahoma"/>
            <family val="2"/>
          </rPr>
          <t xml:space="preserve">Corresponde a la diferencia entre el rango mínimo y máximo. 
</t>
        </r>
      </text>
    </comment>
    <comment ref="E14" authorId="0" shapeId="0" xr:uid="{2D3561A6-CCD2-4972-87E8-4699B8439FFD}">
      <text>
        <r>
          <rPr>
            <sz val="9"/>
            <color indexed="81"/>
            <rFont val="Tahoma"/>
            <family val="2"/>
          </rPr>
          <t xml:space="preserve">Corrresponde a la cantidad proporcional de los activos de acuerdo con los SMLMV que se agrupan en el rango. 
</t>
        </r>
      </text>
    </comment>
    <comment ref="A16" authorId="0" shapeId="0" xr:uid="{23EF8FC8-454C-47D5-8701-607B915A08B0}">
      <text>
        <r>
          <rPr>
            <sz val="9"/>
            <color indexed="81"/>
            <rFont val="Tahoma"/>
            <family val="2"/>
          </rPr>
          <t>Numeración de la cantidad de SMLMV que se agrupan en el rango.
Resalte y registre en el campo "MONTO DE HONORARIOS MENSUALES EN SMLMV" del formato según el monto de los activos en SMLMV en que se ubica la Entidad.</t>
        </r>
      </text>
    </comment>
    <comment ref="B16" authorId="0" shapeId="0" xr:uid="{6F0CC7A3-45A9-4B7F-B308-9225DB921326}">
      <text>
        <r>
          <rPr>
            <sz val="9"/>
            <color indexed="81"/>
            <rFont val="Tahoma"/>
            <family val="2"/>
          </rPr>
          <t xml:space="preserve">SMLMV que se agrupan en el rango. 
</t>
        </r>
      </text>
    </comment>
    <comment ref="C16" authorId="0" shapeId="0" xr:uid="{DF8C7080-8161-4318-B1D7-C8A37F64FC29}">
      <text>
        <r>
          <rPr>
            <sz val="9"/>
            <color indexed="81"/>
            <rFont val="Tahoma"/>
            <family val="2"/>
          </rPr>
          <t xml:space="preserve">Registre en la primera línea la cantidad mínima de SMLMV de los activos en que se agrupa.
</t>
        </r>
      </text>
    </comment>
    <comment ref="D16" authorId="0" shapeId="0" xr:uid="{612B8237-598E-480D-82BB-DB778425BE04}">
      <text>
        <r>
          <rPr>
            <sz val="9"/>
            <color indexed="81"/>
            <rFont val="Tahoma"/>
            <family val="2"/>
          </rPr>
          <t>Corresponde al rango mínimo de activos en SMLMV más el monto de activos proporcionales a la cantidad de SMLMV.</t>
        </r>
        <r>
          <rPr>
            <b/>
            <sz val="9"/>
            <color indexed="81"/>
            <rFont val="Tahoma"/>
            <family val="2"/>
          </rPr>
          <t xml:space="preserve">
</t>
        </r>
      </text>
    </comment>
    <comment ref="E16" authorId="0" shapeId="0" xr:uid="{F3DF3842-8888-4A33-808D-315648A0B005}">
      <text>
        <r>
          <rPr>
            <sz val="9"/>
            <color indexed="81"/>
            <rFont val="Tahoma"/>
            <family val="2"/>
          </rPr>
          <t xml:space="preserve">Corresponde a los honorarios mensuales en SMLMV multiplicado por el valor del SMLMV.
</t>
        </r>
      </text>
    </comment>
    <comment ref="D26" authorId="0" shapeId="0" xr:uid="{BB152C21-26F6-4273-997B-1311DB301C17}">
      <text>
        <r>
          <rPr>
            <sz val="9"/>
            <color indexed="81"/>
            <rFont val="Tahoma"/>
            <family val="2"/>
          </rPr>
          <t xml:space="preserve">Registre el valor del salario mínimo mensual legal vigente al momento de la fijación de honorarios y correspondiente a la vigencia del corte del estado de situación financiera.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Edda Lorena Sintura Gomez</author>
  </authors>
  <commentList>
    <comment ref="E10" authorId="0" shapeId="0" xr:uid="{74C986E2-D122-4C2F-89F9-5D5C540F875E}">
      <text>
        <r>
          <rPr>
            <sz val="9"/>
            <color indexed="81"/>
            <rFont val="Tahoma"/>
            <family val="2"/>
          </rPr>
          <t xml:space="preserve">Registre el valor de los activos de la Entidad en SMLMV.
</t>
        </r>
      </text>
    </comment>
    <comment ref="A14" authorId="0" shapeId="0" xr:uid="{4A464D27-7DC4-4F9D-BECE-242C3E9D7D66}">
      <text>
        <r>
          <rPr>
            <sz val="9"/>
            <color indexed="81"/>
            <rFont val="Tahoma"/>
            <family val="2"/>
          </rPr>
          <t>Registre la clase en la que se ubica el vigilado</t>
        </r>
      </text>
    </comment>
    <comment ref="B14" authorId="0" shapeId="0" xr:uid="{B64C37D0-0E75-4B6A-B2CD-FC6CA7690911}">
      <text>
        <r>
          <rPr>
            <sz val="9"/>
            <color indexed="81"/>
            <rFont val="Tahoma"/>
            <family val="2"/>
          </rPr>
          <t>Registre la cantidad mínima de SMLMV de los activos del rango.</t>
        </r>
      </text>
    </comment>
    <comment ref="C14" authorId="0" shapeId="0" xr:uid="{2A78333B-08A1-4873-9710-4598F4973818}">
      <text>
        <r>
          <rPr>
            <sz val="9"/>
            <color indexed="81"/>
            <rFont val="Tahoma"/>
            <family val="2"/>
          </rPr>
          <t xml:space="preserve">Registre la cantidad máxima de SMLMV de los activos del rango.
</t>
        </r>
      </text>
    </comment>
    <comment ref="D14" authorId="0" shapeId="0" xr:uid="{DDA73E3E-8E2F-4C36-92B2-69A341D03793}">
      <text>
        <r>
          <rPr>
            <sz val="9"/>
            <color indexed="81"/>
            <rFont val="Tahoma"/>
            <family val="2"/>
          </rPr>
          <t xml:space="preserve">Corresponde a la diferencia entre el rango mínimo y máximo. 
</t>
        </r>
      </text>
    </comment>
    <comment ref="E14" authorId="0" shapeId="0" xr:uid="{482B3293-C439-4463-9C77-CF9649BF5C5A}">
      <text>
        <r>
          <rPr>
            <sz val="9"/>
            <color indexed="81"/>
            <rFont val="Tahoma"/>
            <family val="2"/>
          </rPr>
          <t xml:space="preserve">Corrresponde a la cantidad proporcional de los activos de acuerdo con los SMLMV que se agrupan en el rango. 
</t>
        </r>
      </text>
    </comment>
    <comment ref="A16" authorId="0" shapeId="0" xr:uid="{7A5609FB-D20F-440B-9E66-6C9B41AD1164}">
      <text>
        <r>
          <rPr>
            <sz val="9"/>
            <color indexed="81"/>
            <rFont val="Tahoma"/>
            <family val="2"/>
          </rPr>
          <t>Numeración de la cantidad de SMLMV que se agrupan en el rango.
Resalte y registre en el campo "MONTO DE HONORARIOS MENSUALES EN SMLMV" del formato según el monto de los activos en SMLMV en que se ubica la Entidad.</t>
        </r>
      </text>
    </comment>
    <comment ref="B16" authorId="0" shapeId="0" xr:uid="{0B23BC43-29B5-4366-872F-23E397FAF4AC}">
      <text>
        <r>
          <rPr>
            <sz val="9"/>
            <color indexed="81"/>
            <rFont val="Tahoma"/>
            <family val="2"/>
          </rPr>
          <t xml:space="preserve">SMLMV que se agrupan en el rango. 
</t>
        </r>
      </text>
    </comment>
    <comment ref="C16" authorId="0" shapeId="0" xr:uid="{4521088D-16CD-492A-A7F8-EE30E017F5A1}">
      <text>
        <r>
          <rPr>
            <sz val="9"/>
            <color indexed="81"/>
            <rFont val="Tahoma"/>
            <family val="2"/>
          </rPr>
          <t xml:space="preserve">Registre en la primera línea la cantidad mínima de SMLMV de los activos en que se agrupa.
</t>
        </r>
      </text>
    </comment>
    <comment ref="D16" authorId="0" shapeId="0" xr:uid="{1583AE22-55BC-47CA-8E49-3A8903AEFBD9}">
      <text>
        <r>
          <rPr>
            <sz val="9"/>
            <color indexed="81"/>
            <rFont val="Tahoma"/>
            <family val="2"/>
          </rPr>
          <t>Corresponde al rango mínimo de activos en SMLMV más el monto de activos proporcionales a la cantidad de SMLMV.</t>
        </r>
        <r>
          <rPr>
            <b/>
            <sz val="9"/>
            <color indexed="81"/>
            <rFont val="Tahoma"/>
            <family val="2"/>
          </rPr>
          <t xml:space="preserve">
</t>
        </r>
      </text>
    </comment>
    <comment ref="E16" authorId="0" shapeId="0" xr:uid="{B5535E8D-EC42-4850-9F82-86A5D818A8BD}">
      <text>
        <r>
          <rPr>
            <sz val="9"/>
            <color indexed="81"/>
            <rFont val="Tahoma"/>
            <family val="2"/>
          </rPr>
          <t xml:space="preserve">Corresponde a los honorarios mensuales en SMLMV multiplicado por el valor del SMLMV.
</t>
        </r>
      </text>
    </comment>
    <comment ref="D26" authorId="0" shapeId="0" xr:uid="{945BFC3B-C734-463D-A128-2372F8726E20}">
      <text>
        <r>
          <rPr>
            <sz val="9"/>
            <color indexed="81"/>
            <rFont val="Tahoma"/>
            <family val="2"/>
          </rPr>
          <t xml:space="preserve">Registre el valor del salario mínimo mensual legal vigente al momento de la fijación de honorarios y correspondiente a la vigencia del corte del estado de situación financiera.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Edda Lorena Sintura Gomez</author>
  </authors>
  <commentList>
    <comment ref="E10" authorId="0" shapeId="0" xr:uid="{9BEC1F1C-C1D5-4E99-A05E-1984CD2D90B5}">
      <text>
        <r>
          <rPr>
            <sz val="9"/>
            <color indexed="81"/>
            <rFont val="Tahoma"/>
            <family val="2"/>
          </rPr>
          <t xml:space="preserve">Registre el valor de los activos de la Entidad en SMLMV.
</t>
        </r>
      </text>
    </comment>
    <comment ref="A14" authorId="0" shapeId="0" xr:uid="{EF7FBCCC-1E3A-43CF-AED3-1277E1CD7A04}">
      <text>
        <r>
          <rPr>
            <sz val="9"/>
            <color indexed="81"/>
            <rFont val="Tahoma"/>
            <family val="2"/>
          </rPr>
          <t>Registre la clase en la que se ubica el vigilado</t>
        </r>
      </text>
    </comment>
    <comment ref="B14" authorId="0" shapeId="0" xr:uid="{4CD1B469-FB37-4EC5-9E6B-1771D9DD61B6}">
      <text>
        <r>
          <rPr>
            <sz val="9"/>
            <color indexed="81"/>
            <rFont val="Tahoma"/>
            <family val="2"/>
          </rPr>
          <t>Registre la cantidad mínima de SMLMV de los activos del rango.</t>
        </r>
      </text>
    </comment>
    <comment ref="C14" authorId="0" shapeId="0" xr:uid="{88B3A801-1537-4FA2-9162-D09919D7903A}">
      <text>
        <r>
          <rPr>
            <sz val="9"/>
            <color indexed="81"/>
            <rFont val="Tahoma"/>
            <family val="2"/>
          </rPr>
          <t xml:space="preserve">Registre la cantidad máxima de SMLMV de los activos del rango.
</t>
        </r>
      </text>
    </comment>
    <comment ref="D14" authorId="0" shapeId="0" xr:uid="{26F33837-E915-4A98-B9B8-3EA0288EC751}">
      <text>
        <r>
          <rPr>
            <sz val="9"/>
            <color indexed="81"/>
            <rFont val="Tahoma"/>
            <family val="2"/>
          </rPr>
          <t xml:space="preserve">Corresponde a la diferencia entre el rango mínimo y máximo. 
</t>
        </r>
      </text>
    </comment>
    <comment ref="E14" authorId="0" shapeId="0" xr:uid="{81A6F755-BFC9-4478-A96D-BE4B258D7CED}">
      <text>
        <r>
          <rPr>
            <sz val="9"/>
            <color indexed="81"/>
            <rFont val="Tahoma"/>
            <family val="2"/>
          </rPr>
          <t xml:space="preserve">Corrresponde a la cantidad proporcional de los activos de acuerdo con los SMLMV que se agrupan en el rango. 
</t>
        </r>
      </text>
    </comment>
    <comment ref="A16" authorId="0" shapeId="0" xr:uid="{4EF633EA-7CC7-4222-B0D3-20A15DFEB4DA}">
      <text>
        <r>
          <rPr>
            <sz val="9"/>
            <color indexed="81"/>
            <rFont val="Tahoma"/>
            <family val="2"/>
          </rPr>
          <t>Numeración de la cantidad de SMLMV que se agrupan en el rango.
Resalte y registre en el campo "MONTO DE HONORARIOS MENSUALES EN SMLMV" del formato según el monto de los activos en SMLMV en que se ubica la Entidad.</t>
        </r>
      </text>
    </comment>
    <comment ref="B16" authorId="0" shapeId="0" xr:uid="{3769E0D1-18AE-4997-9DDA-8DDDB8EF1402}">
      <text>
        <r>
          <rPr>
            <sz val="9"/>
            <color indexed="81"/>
            <rFont val="Tahoma"/>
            <family val="2"/>
          </rPr>
          <t xml:space="preserve">SMLMV que se agrupan en el rango. 
</t>
        </r>
      </text>
    </comment>
    <comment ref="C16" authorId="0" shapeId="0" xr:uid="{9BD0795B-A7E1-4053-B008-9879BB91BED0}">
      <text>
        <r>
          <rPr>
            <sz val="9"/>
            <color indexed="81"/>
            <rFont val="Tahoma"/>
            <family val="2"/>
          </rPr>
          <t xml:space="preserve">Registre en la primera línea la cantidad mínima de SMLMV de los activos en que se agrupa.
</t>
        </r>
      </text>
    </comment>
    <comment ref="D16" authorId="0" shapeId="0" xr:uid="{F43C1195-AB1B-4E5B-B61E-BF16FF4AD3E0}">
      <text>
        <r>
          <rPr>
            <sz val="9"/>
            <color indexed="81"/>
            <rFont val="Tahoma"/>
            <family val="2"/>
          </rPr>
          <t>Corresponde al rango mínimo de activos en SMLMV más el monto de activos proporcionales a la cantidad de SMLMV.</t>
        </r>
        <r>
          <rPr>
            <b/>
            <sz val="9"/>
            <color indexed="81"/>
            <rFont val="Tahoma"/>
            <family val="2"/>
          </rPr>
          <t xml:space="preserve">
</t>
        </r>
      </text>
    </comment>
    <comment ref="E16" authorId="0" shapeId="0" xr:uid="{CF47027F-0F20-4E44-A2B6-E063276C9C56}">
      <text>
        <r>
          <rPr>
            <sz val="9"/>
            <color indexed="81"/>
            <rFont val="Tahoma"/>
            <family val="2"/>
          </rPr>
          <t xml:space="preserve">Corresponde a los honorarios mensuales en SMLMV multiplicado por el valor del SMLMV.
</t>
        </r>
      </text>
    </comment>
    <comment ref="D31" authorId="0" shapeId="0" xr:uid="{663A2CB7-47BB-4146-8AD1-89FDF161A64D}">
      <text>
        <r>
          <rPr>
            <sz val="9"/>
            <color indexed="81"/>
            <rFont val="Tahoma"/>
            <family val="2"/>
          </rPr>
          <t xml:space="preserve">Registre el valor del salario mínimo mensual legal vigente al momento de la fijación de honorarios y correspondiente a la vigencia del corte del estado de situación financiera.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Edda Lorena Sintura Gomez</author>
  </authors>
  <commentList>
    <comment ref="E10" authorId="0" shapeId="0" xr:uid="{0B0FF37C-3398-443B-88C1-11CA19BC492C}">
      <text>
        <r>
          <rPr>
            <sz val="9"/>
            <color indexed="81"/>
            <rFont val="Tahoma"/>
            <family val="2"/>
          </rPr>
          <t xml:space="preserve">Registre el valor de los activos de la Entidad en SMLMV.
</t>
        </r>
      </text>
    </comment>
    <comment ref="A14" authorId="0" shapeId="0" xr:uid="{3FC47AFA-BBFE-4DF6-AF32-59CE7DC24EEB}">
      <text>
        <r>
          <rPr>
            <sz val="9"/>
            <color indexed="81"/>
            <rFont val="Tahoma"/>
            <family val="2"/>
          </rPr>
          <t>Registre la clase en la que se ubica el vigilado</t>
        </r>
      </text>
    </comment>
    <comment ref="B14" authorId="0" shapeId="0" xr:uid="{09044CA2-D83A-4F0A-9DDC-8B1464034BF9}">
      <text>
        <r>
          <rPr>
            <sz val="9"/>
            <color indexed="81"/>
            <rFont val="Tahoma"/>
            <family val="2"/>
          </rPr>
          <t>Registre la cantidad mínima de SMLMV de los activos del rango.</t>
        </r>
      </text>
    </comment>
    <comment ref="C14" authorId="0" shapeId="0" xr:uid="{AA1B7EF6-8748-4672-9B6F-AD97C3CD4D00}">
      <text>
        <r>
          <rPr>
            <sz val="9"/>
            <color indexed="81"/>
            <rFont val="Tahoma"/>
            <family val="2"/>
          </rPr>
          <t xml:space="preserve">Registre la cantidad máxima de SMLMV de los activos del rango.
</t>
        </r>
      </text>
    </comment>
    <comment ref="D14" authorId="0" shapeId="0" xr:uid="{BD8DB3AC-4865-45CA-96C2-0E3FBA43732E}">
      <text>
        <r>
          <rPr>
            <sz val="9"/>
            <color indexed="81"/>
            <rFont val="Tahoma"/>
            <family val="2"/>
          </rPr>
          <t xml:space="preserve">Corresponde a la diferencia entre el rango mínimo y máximo. 
</t>
        </r>
      </text>
    </comment>
    <comment ref="E14" authorId="0" shapeId="0" xr:uid="{46995C4C-862C-4CA6-BF39-63177C7B14B9}">
      <text>
        <r>
          <rPr>
            <sz val="9"/>
            <color indexed="81"/>
            <rFont val="Tahoma"/>
            <family val="2"/>
          </rPr>
          <t xml:space="preserve">Corrresponde a la cantidad proporcional de los activos de acuerdo con los SMLMV que se agrupan en el rango. 
</t>
        </r>
      </text>
    </comment>
    <comment ref="A16" authorId="0" shapeId="0" xr:uid="{298E6BC0-1C0C-4500-AC9D-4984F22D5F4F}">
      <text>
        <r>
          <rPr>
            <sz val="9"/>
            <color indexed="81"/>
            <rFont val="Tahoma"/>
            <family val="2"/>
          </rPr>
          <t>Numeración de la cantidad de SMLMV que se agrupan en el rango.
Resalte y registre en el campo "MONTO DE HONORARIOS MENSUALES EN SMLMV" del formato según el monto de los activos en SMLMV en que se ubica la Entidad.</t>
        </r>
      </text>
    </comment>
    <comment ref="B16" authorId="0" shapeId="0" xr:uid="{4C70DDE9-A6E3-4710-A745-F95C05535FB6}">
      <text>
        <r>
          <rPr>
            <sz val="9"/>
            <color indexed="81"/>
            <rFont val="Tahoma"/>
            <family val="2"/>
          </rPr>
          <t xml:space="preserve">SMLMV que se agrupan en el rango. 
</t>
        </r>
      </text>
    </comment>
    <comment ref="C16" authorId="0" shapeId="0" xr:uid="{7865DB5E-4298-474B-873F-3D255352E66D}">
      <text>
        <r>
          <rPr>
            <sz val="9"/>
            <color indexed="81"/>
            <rFont val="Tahoma"/>
            <family val="2"/>
          </rPr>
          <t xml:space="preserve">Registre en la primera línea la cantidad mínima de SMLMV de los activos en que se agrupa.
</t>
        </r>
      </text>
    </comment>
    <comment ref="D16" authorId="0" shapeId="0" xr:uid="{9B1DAA85-FCC5-49DC-AA35-87F3965E0301}">
      <text>
        <r>
          <rPr>
            <sz val="9"/>
            <color indexed="81"/>
            <rFont val="Tahoma"/>
            <family val="2"/>
          </rPr>
          <t>Corresponde al rango mínimo de activos en SMLMV más el monto de activos proporcionales a la cantidad de SMLMV.</t>
        </r>
        <r>
          <rPr>
            <b/>
            <sz val="9"/>
            <color indexed="81"/>
            <rFont val="Tahoma"/>
            <family val="2"/>
          </rPr>
          <t xml:space="preserve">
</t>
        </r>
      </text>
    </comment>
    <comment ref="E16" authorId="0" shapeId="0" xr:uid="{EFF4FF7B-C6D5-44E5-ADC5-73496E4C7BCF}">
      <text>
        <r>
          <rPr>
            <sz val="9"/>
            <color indexed="81"/>
            <rFont val="Tahoma"/>
            <family val="2"/>
          </rPr>
          <t xml:space="preserve">Corresponde a los honorarios mensuales en SMLMV multiplicado por el valor del SMLMV.
</t>
        </r>
      </text>
    </comment>
    <comment ref="D31" authorId="0" shapeId="0" xr:uid="{0F8F6692-1210-4988-9CAF-8635CC9DC8BA}">
      <text>
        <r>
          <rPr>
            <sz val="9"/>
            <color indexed="81"/>
            <rFont val="Tahoma"/>
            <family val="2"/>
          </rPr>
          <t xml:space="preserve">Registre el valor del salario mínimo mensual legal vigente al momento de la fijación de honorarios y correspondiente a la vigencia del corte del estado de situación financiera. </t>
        </r>
      </text>
    </comment>
  </commentList>
</comments>
</file>

<file path=xl/sharedStrings.xml><?xml version="1.0" encoding="utf-8"?>
<sst xmlns="http://schemas.openxmlformats.org/spreadsheetml/2006/main" count="271" uniqueCount="78">
  <si>
    <t>GESTIÓN DE TRÁMITES</t>
  </si>
  <si>
    <t>CÓDIGO</t>
  </si>
  <si>
    <t>M5-FT-18</t>
  </si>
  <si>
    <t>VERSIÓN</t>
  </si>
  <si>
    <t>ESTUDIO TÉCNICO PARA FIJACIÓN HONORARIOS DE PROMOTORES CON CÓDIGO</t>
  </si>
  <si>
    <t>FECHA</t>
  </si>
  <si>
    <t>(nombre de la entidad)</t>
  </si>
  <si>
    <t>ACTIVO</t>
  </si>
  <si>
    <t>VALOR EN 
SMLMV</t>
  </si>
  <si>
    <t>ACTIVO CORRIENTE</t>
  </si>
  <si>
    <t>ACTIVO NO CORRIENTE</t>
  </si>
  <si>
    <t>TOTAL ACTIVO</t>
  </si>
  <si>
    <t>Valor salario mínimo legal mensual vigente</t>
  </si>
  <si>
    <t>RANGO HONORARIOS S/N DECRETO 090 DE 2000</t>
  </si>
  <si>
    <t>CLASE</t>
  </si>
  <si>
    <t>ACTIVOS</t>
  </si>
  <si>
    <t>HONORARIOS MENSUALES</t>
  </si>
  <si>
    <t>A</t>
  </si>
  <si>
    <t>HASTA 2.500 SMLMV</t>
  </si>
  <si>
    <t>DE 1 A 5 SMLMV</t>
  </si>
  <si>
    <t>B</t>
  </si>
  <si>
    <t>DE 2.500 A 5.000 SMLMV</t>
  </si>
  <si>
    <t>DE 5 A 10 SMLMV</t>
  </si>
  <si>
    <t>C</t>
  </si>
  <si>
    <t>DE 5.000 A 25.000 SMLMV</t>
  </si>
  <si>
    <t>DE 10 A 15 SMLMV</t>
  </si>
  <si>
    <t>D</t>
  </si>
  <si>
    <t>DE 25.000 A 50.000 SMLMV</t>
  </si>
  <si>
    <t>DE 15 A 20 SMLMV</t>
  </si>
  <si>
    <t>E</t>
  </si>
  <si>
    <t>DE 50.000 A 100.000 SMLMV</t>
  </si>
  <si>
    <t>DE 20 A 25 SMLMV</t>
  </si>
  <si>
    <t>F</t>
  </si>
  <si>
    <t>DE 100.000 A 200.000 SMLMV</t>
  </si>
  <si>
    <t>DE 25 A 30 SMLMV</t>
  </si>
  <si>
    <t>G</t>
  </si>
  <si>
    <t>DE 200.000 A 500.000 SMLMV</t>
  </si>
  <si>
    <t>DE 30 A 40 SMLMV</t>
  </si>
  <si>
    <t>H</t>
  </si>
  <si>
    <t>DE 500.000 A 1.000.000 SMLMV</t>
  </si>
  <si>
    <t>DE 40 A 50 SMLMV</t>
  </si>
  <si>
    <t>I</t>
  </si>
  <si>
    <t>CON ACTIVOS SUPERIORES A 1.000.000 SMLMV</t>
  </si>
  <si>
    <t>DE 50 A 60 SMLMV</t>
  </si>
  <si>
    <t xml:space="preserve">MONTO DE HONORARIOS MENSUALES EN SMLMV </t>
  </si>
  <si>
    <t xml:space="preserve">MONTO MENSUAL EN $ </t>
  </si>
  <si>
    <t>Fuente:</t>
  </si>
  <si>
    <t>Elaboró:</t>
  </si>
  <si>
    <t>Aprobó:</t>
  </si>
  <si>
    <t>Fecha:</t>
  </si>
  <si>
    <t>ANEXO HONORARIOS SEGÚN LA CLASE Y RANGO</t>
  </si>
  <si>
    <t>De acuerdo con la clase en la que se ubica el vigilado según el valor de los activos, detallado en la hoja "formato - RANGO HONORARIOS S/N DECRETO 090 DE 2000" y considerando que el valor de los honorarios se ubica en un rango (mínimo y máximo); a continuación, detalle los salarios mínimos legales mensuales vigentes agrupados en el rango.</t>
  </si>
  <si>
    <t>Clase A</t>
  </si>
  <si>
    <t>Valor en SMLMV de los activos</t>
  </si>
  <si>
    <t>Rango Activos SMLMV</t>
  </si>
  <si>
    <t>Clase</t>
  </si>
  <si>
    <t>Mínimo</t>
  </si>
  <si>
    <t>Máximo</t>
  </si>
  <si>
    <t>Diferencia</t>
  </si>
  <si>
    <t>activos proporcionales a la cantidad de SMLMV</t>
  </si>
  <si>
    <t>#</t>
  </si>
  <si>
    <t>Honorarios Mensuales SMLMV</t>
  </si>
  <si>
    <t>Rango mínimo de activos en SMLMV</t>
  </si>
  <si>
    <t>Rango máximo de activos en SMLMV</t>
  </si>
  <si>
    <t>Valor en pesos</t>
  </si>
  <si>
    <t>a</t>
  </si>
  <si>
    <t>b</t>
  </si>
  <si>
    <t>c</t>
  </si>
  <si>
    <t>d</t>
  </si>
  <si>
    <t>(b*SMLMV)</t>
  </si>
  <si>
    <t>Clase B</t>
  </si>
  <si>
    <t>Clase C</t>
  </si>
  <si>
    <t>Clase D</t>
  </si>
  <si>
    <t>Clase E</t>
  </si>
  <si>
    <t>Clase F</t>
  </si>
  <si>
    <t>Clase G</t>
  </si>
  <si>
    <t>Clase H</t>
  </si>
  <si>
    <t>Clase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</si>
</sst>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2C0A]\ #,##0;[$$-2C0A]\ \-#,##0"/>
    <numFmt numFmtId="166" formatCode="_ * #,##0_ ;_ * \-#,##0_ ;_ * &quot;-&quot;??_ ;_ @_ "/>
  </numFmts>
  <fonts count="22">
    <font>
      <sz val="11"/>
      <color theme="1"/>
      <name val="Calibri"/>
      <family val="2"/>
      <scheme val="minor"/>
    </font>
    <font>
      <sz val="10"/>
      <name val="Arial"/>
      <family val="2"/>
    </font>
    <font>
      <b/>
      <i/>
      <sz val="10"/>
      <name val="Arial"/>
      <family val="2"/>
    </font>
    <font>
      <i/>
      <sz val="10"/>
      <name val="Arial"/>
      <family val="2"/>
    </font>
    <font>
      <b/>
      <sz val="10"/>
      <name val="Arial"/>
      <family val="2"/>
    </font>
    <font>
      <b/>
      <sz val="9"/>
      <name val="Arial"/>
      <family val="2"/>
    </font>
    <font>
      <sz val="9"/>
      <name val="Arial"/>
      <family val="2"/>
    </font>
    <font>
      <b/>
      <i/>
      <sz val="8"/>
      <name val="Arial"/>
      <family val="2"/>
    </font>
    <font>
      <i/>
      <sz val="8"/>
      <name val="Arial"/>
      <family val="2"/>
    </font>
    <font>
      <sz val="11"/>
      <color theme="1"/>
      <name val="Calibri"/>
      <family val="2"/>
      <scheme val="minor"/>
    </font>
    <font>
      <b/>
      <sz val="11"/>
      <color theme="1"/>
      <name val="Arial"/>
      <family val="2"/>
    </font>
    <font>
      <b/>
      <sz val="12"/>
      <color theme="1"/>
      <name val="Arial"/>
      <family val="2"/>
    </font>
    <font>
      <sz val="9"/>
      <color indexed="81"/>
      <name val="Tahoma"/>
      <family val="2"/>
    </font>
    <font>
      <sz val="11"/>
      <color theme="1"/>
      <name val="Arial"/>
      <family val="2"/>
    </font>
    <font>
      <sz val="10"/>
      <color theme="1"/>
      <name val="Arial"/>
      <family val="2"/>
    </font>
    <font>
      <sz val="11"/>
      <color rgb="FFFF0000"/>
      <name val="Arial"/>
      <family val="2"/>
    </font>
    <font>
      <sz val="11"/>
      <name val="Arial"/>
      <family val="2"/>
    </font>
    <font>
      <b/>
      <i/>
      <sz val="11"/>
      <name val="Arial"/>
      <family val="2"/>
    </font>
    <font>
      <b/>
      <sz val="11"/>
      <name val="Arial"/>
      <family val="2"/>
    </font>
    <font>
      <b/>
      <sz val="9"/>
      <color indexed="81"/>
      <name val="Tahoma"/>
      <family val="2"/>
    </font>
    <font>
      <b/>
      <sz val="11"/>
      <color theme="3"/>
      <name val="Arial"/>
      <family val="2"/>
    </font>
    <font>
      <sz val="11"/>
      <color theme="1"/>
      <name val="Aptos Display"/>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164" fontId="9" fillId="0" borderId="0" applyFont="0" applyFill="0" applyBorder="0" applyAlignment="0" applyProtection="0"/>
  </cellStyleXfs>
  <cellXfs count="132">
    <xf numFmtId="0" fontId="0" fillId="0" borderId="0" xfId="0"/>
    <xf numFmtId="0" fontId="3" fillId="0" borderId="0" xfId="0" applyFont="1" applyAlignment="1">
      <alignment horizontal="center"/>
    </xf>
    <xf numFmtId="0" fontId="2" fillId="0" borderId="0" xfId="0" applyFont="1" applyAlignment="1">
      <alignment horizontal="center"/>
    </xf>
    <xf numFmtId="0" fontId="3" fillId="2" borderId="0" xfId="0" applyFont="1" applyFill="1" applyAlignment="1">
      <alignment horizontal="center"/>
    </xf>
    <xf numFmtId="0" fontId="3" fillId="0" borderId="0" xfId="0" applyFont="1"/>
    <xf numFmtId="0" fontId="6" fillId="0" borderId="1" xfId="0" applyFont="1" applyBorder="1" applyAlignment="1">
      <alignment horizontal="center"/>
    </xf>
    <xf numFmtId="0" fontId="6" fillId="0" borderId="0" xfId="0" applyFont="1"/>
    <xf numFmtId="0" fontId="5" fillId="0" borderId="0" xfId="0" applyFont="1"/>
    <xf numFmtId="0" fontId="4" fillId="0" borderId="0" xfId="0" applyFont="1" applyAlignment="1">
      <alignment horizontal="center"/>
    </xf>
    <xf numFmtId="0" fontId="0" fillId="0" borderId="0" xfId="0" applyAlignment="1">
      <alignment horizontal="center"/>
    </xf>
    <xf numFmtId="0" fontId="7" fillId="0" borderId="0" xfId="0" applyFont="1" applyAlignment="1">
      <alignment vertical="top"/>
    </xf>
    <xf numFmtId="0" fontId="7" fillId="0" borderId="0" xfId="0" applyFont="1" applyAlignment="1">
      <alignment vertical="top" wrapText="1"/>
    </xf>
    <xf numFmtId="0" fontId="1" fillId="0" borderId="0" xfId="0" applyFont="1" applyAlignment="1">
      <alignment vertical="center" wrapText="1"/>
    </xf>
    <xf numFmtId="0" fontId="0" fillId="0" borderId="0" xfId="0" applyAlignment="1">
      <alignment horizontal="right" vertical="top"/>
    </xf>
    <xf numFmtId="0" fontId="8" fillId="0" borderId="0" xfId="0" applyFont="1"/>
    <xf numFmtId="0" fontId="7" fillId="0" borderId="0" xfId="0" applyFont="1"/>
    <xf numFmtId="0" fontId="7" fillId="0" borderId="0" xfId="0" applyFont="1" applyAlignment="1">
      <alignment horizontal="center"/>
    </xf>
    <xf numFmtId="0" fontId="7" fillId="0" borderId="0" xfId="0" applyFont="1" applyAlignment="1">
      <alignment horizontal="left"/>
    </xf>
    <xf numFmtId="0" fontId="8" fillId="0" borderId="0" xfId="0" applyFont="1" applyAlignment="1">
      <alignment vertical="top" wrapText="1"/>
    </xf>
    <xf numFmtId="0" fontId="4" fillId="0" borderId="0" xfId="0" applyFont="1" applyAlignment="1">
      <alignment vertical="center" wrapText="1"/>
    </xf>
    <xf numFmtId="0" fontId="0" fillId="0" borderId="0" xfId="0" applyAlignment="1">
      <alignment horizontal="left"/>
    </xf>
    <xf numFmtId="0" fontId="4" fillId="0" borderId="2" xfId="0" applyFont="1" applyBorder="1" applyAlignment="1">
      <alignment vertical="center" wrapText="1"/>
    </xf>
    <xf numFmtId="0" fontId="0" fillId="0" borderId="3" xfId="0" applyBorder="1"/>
    <xf numFmtId="0" fontId="0" fillId="0" borderId="4" xfId="0" applyBorder="1"/>
    <xf numFmtId="0" fontId="4" fillId="0" borderId="3" xfId="0" applyFont="1" applyBorder="1" applyAlignment="1">
      <alignment horizontal="left" vertical="center"/>
    </xf>
    <xf numFmtId="0" fontId="4" fillId="0" borderId="4" xfId="0" applyFont="1" applyBorder="1" applyAlignment="1">
      <alignment vertical="center" wrapText="1"/>
    </xf>
    <xf numFmtId="0" fontId="4" fillId="0" borderId="3" xfId="0" applyFont="1" applyBorder="1" applyAlignment="1">
      <alignment vertical="center"/>
    </xf>
    <xf numFmtId="0" fontId="4" fillId="0" borderId="5" xfId="0" applyFont="1" applyBorder="1" applyAlignment="1">
      <alignment vertical="center"/>
    </xf>
    <xf numFmtId="0" fontId="4" fillId="0" borderId="6" xfId="0" applyFont="1" applyBorder="1" applyAlignment="1">
      <alignment vertical="center" wrapText="1"/>
    </xf>
    <xf numFmtId="165" fontId="4" fillId="0" borderId="8" xfId="1" applyNumberFormat="1" applyFont="1" applyBorder="1" applyProtection="1">
      <protection locked="0"/>
    </xf>
    <xf numFmtId="0" fontId="4" fillId="0" borderId="2" xfId="0" applyFont="1" applyBorder="1" applyAlignment="1" applyProtection="1">
      <alignment vertical="center" wrapText="1"/>
      <protection locked="0"/>
    </xf>
    <xf numFmtId="0" fontId="7" fillId="0" borderId="0" xfId="0" applyFont="1" applyAlignment="1">
      <alignment horizontal="left" vertical="top" wrapText="1"/>
    </xf>
    <xf numFmtId="0" fontId="0" fillId="0" borderId="15" xfId="0" applyBorder="1"/>
    <xf numFmtId="0" fontId="0" fillId="0" borderId="13" xfId="0" applyBorder="1"/>
    <xf numFmtId="0" fontId="0" fillId="0" borderId="16" xfId="0" applyBorder="1"/>
    <xf numFmtId="0" fontId="0" fillId="0" borderId="17" xfId="0" applyBorder="1"/>
    <xf numFmtId="0" fontId="0" fillId="0" borderId="18" xfId="0" applyBorder="1"/>
    <xf numFmtId="0" fontId="0" fillId="0" borderId="19" xfId="0" applyBorder="1"/>
    <xf numFmtId="0" fontId="10" fillId="0" borderId="1" xfId="0" applyFont="1" applyBorder="1" applyAlignment="1">
      <alignment vertical="center"/>
    </xf>
    <xf numFmtId="0" fontId="10" fillId="0" borderId="1" xfId="0" applyFont="1" applyBorder="1" applyAlignment="1">
      <alignment vertical="center" wrapText="1"/>
    </xf>
    <xf numFmtId="0" fontId="2" fillId="0" borderId="11"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left" vertical="center"/>
    </xf>
    <xf numFmtId="165" fontId="4" fillId="0" borderId="0" xfId="1" applyNumberFormat="1" applyFont="1" applyBorder="1" applyProtection="1">
      <protection locked="0"/>
    </xf>
    <xf numFmtId="166" fontId="2" fillId="2" borderId="0" xfId="1" applyNumberFormat="1" applyFont="1" applyFill="1" applyBorder="1" applyAlignment="1" applyProtection="1">
      <alignment horizontal="left" vertical="center"/>
      <protection locked="0"/>
    </xf>
    <xf numFmtId="0" fontId="4" fillId="3" borderId="1" xfId="0" applyFont="1" applyFill="1" applyBorder="1" applyAlignment="1">
      <alignment horizontal="center" vertical="center" wrapText="1"/>
    </xf>
    <xf numFmtId="0" fontId="1" fillId="0" borderId="7" xfId="0" applyFont="1" applyBorder="1" applyAlignment="1">
      <alignment horizontal="left" vertical="center"/>
    </xf>
    <xf numFmtId="165" fontId="14" fillId="0" borderId="8" xfId="1" applyNumberFormat="1" applyFont="1" applyBorder="1" applyProtection="1">
      <protection locked="0"/>
    </xf>
    <xf numFmtId="0" fontId="0" fillId="0" borderId="2" xfId="0" applyBorder="1" applyProtection="1">
      <protection locked="0"/>
    </xf>
    <xf numFmtId="0" fontId="1" fillId="2" borderId="1" xfId="0" applyFont="1" applyFill="1" applyBorder="1" applyAlignment="1" applyProtection="1">
      <alignment horizontal="center" vertical="center"/>
      <protection locked="0"/>
    </xf>
    <xf numFmtId="0" fontId="5" fillId="3" borderId="1" xfId="0" applyFont="1" applyFill="1" applyBorder="1" applyAlignment="1">
      <alignment horizontal="center" vertical="center"/>
    </xf>
    <xf numFmtId="0" fontId="13" fillId="0" borderId="0" xfId="0" applyFont="1"/>
    <xf numFmtId="0" fontId="13" fillId="0" borderId="0" xfId="0" applyFont="1" applyAlignment="1">
      <alignment horizontal="center" vertical="center" wrapText="1"/>
    </xf>
    <xf numFmtId="3" fontId="13" fillId="0" borderId="0" xfId="0" applyNumberFormat="1" applyFont="1" applyAlignment="1">
      <alignment vertical="center"/>
    </xf>
    <xf numFmtId="0" fontId="0" fillId="0" borderId="21" xfId="0" applyBorder="1"/>
    <xf numFmtId="0" fontId="2" fillId="0" borderId="22" xfId="0" applyFont="1" applyBorder="1"/>
    <xf numFmtId="0" fontId="0" fillId="0" borderId="23" xfId="0" applyBorder="1"/>
    <xf numFmtId="0" fontId="2" fillId="0" borderId="3" xfId="0" applyFont="1" applyBorder="1" applyAlignment="1">
      <alignment vertical="center" wrapText="1"/>
    </xf>
    <xf numFmtId="0" fontId="1" fillId="0" borderId="3" xfId="0" applyFont="1" applyBorder="1" applyAlignment="1" applyProtection="1">
      <alignment vertical="center"/>
      <protection locked="0"/>
    </xf>
    <xf numFmtId="0" fontId="15" fillId="0" borderId="0" xfId="0" applyFont="1"/>
    <xf numFmtId="3" fontId="13" fillId="0" borderId="1" xfId="0" applyNumberFormat="1" applyFont="1" applyBorder="1"/>
    <xf numFmtId="0" fontId="10" fillId="0" borderId="1" xfId="0" applyFont="1" applyBorder="1" applyAlignment="1">
      <alignment horizontal="center" vertical="center"/>
    </xf>
    <xf numFmtId="3" fontId="10" fillId="0" borderId="1" xfId="0" applyNumberFormat="1" applyFont="1" applyBorder="1" applyAlignment="1">
      <alignment horizontal="center" vertical="center"/>
    </xf>
    <xf numFmtId="0" fontId="13" fillId="0" borderId="1" xfId="0" applyFont="1" applyBorder="1" applyAlignment="1">
      <alignment horizontal="center"/>
    </xf>
    <xf numFmtId="3" fontId="13" fillId="0" borderId="1" xfId="0" applyNumberFormat="1" applyFont="1" applyBorder="1" applyAlignment="1">
      <alignment vertical="center"/>
    </xf>
    <xf numFmtId="3" fontId="10" fillId="0" borderId="1" xfId="0" applyNumberFormat="1" applyFont="1" applyBorder="1" applyAlignment="1">
      <alignment horizontal="center" vertical="center" wrapText="1"/>
    </xf>
    <xf numFmtId="0" fontId="13" fillId="0" borderId="1" xfId="0" applyFont="1" applyBorder="1" applyAlignment="1">
      <alignment horizontal="center" vertical="center"/>
    </xf>
    <xf numFmtId="0" fontId="16" fillId="0" borderId="7" xfId="0" applyFont="1" applyBorder="1" applyAlignment="1">
      <alignment horizontal="left" vertical="center"/>
    </xf>
    <xf numFmtId="0" fontId="17" fillId="0" borderId="11" xfId="0" applyFont="1" applyBorder="1" applyAlignment="1">
      <alignment horizontal="left" vertical="center"/>
    </xf>
    <xf numFmtId="0" fontId="17" fillId="0" borderId="8" xfId="0" applyFont="1" applyBorder="1" applyAlignment="1">
      <alignment horizontal="left" vertical="center"/>
    </xf>
    <xf numFmtId="165" fontId="18" fillId="0" borderId="1" xfId="1" applyNumberFormat="1" applyFont="1" applyBorder="1" applyProtection="1">
      <protection locked="0"/>
    </xf>
    <xf numFmtId="0" fontId="13" fillId="0" borderId="10" xfId="0" applyFont="1" applyBorder="1" applyAlignment="1">
      <alignment horizontal="center" vertical="center"/>
    </xf>
    <xf numFmtId="3" fontId="13" fillId="0" borderId="10" xfId="0" applyNumberFormat="1" applyFont="1" applyBorder="1"/>
    <xf numFmtId="0" fontId="13" fillId="0" borderId="9" xfId="0" applyFont="1" applyBorder="1" applyAlignment="1">
      <alignment horizontal="center" vertical="center"/>
    </xf>
    <xf numFmtId="3" fontId="13" fillId="0" borderId="9" xfId="0" applyNumberFormat="1" applyFont="1" applyBorder="1"/>
    <xf numFmtId="0" fontId="0" fillId="0" borderId="2" xfId="0" applyBorder="1" applyAlignment="1" applyProtection="1">
      <alignment horizontal="left" vertical="center"/>
      <protection locked="0"/>
    </xf>
    <xf numFmtId="0" fontId="10" fillId="0" borderId="1" xfId="0" applyFont="1" applyBorder="1" applyAlignment="1">
      <alignment horizontal="center" vertical="center" wrapText="1"/>
    </xf>
    <xf numFmtId="0" fontId="20" fillId="0" borderId="0" xfId="0" applyFont="1"/>
    <xf numFmtId="165" fontId="1" fillId="0" borderId="1" xfId="1" applyNumberFormat="1" applyFont="1" applyBorder="1" applyProtection="1">
      <protection locked="0"/>
    </xf>
    <xf numFmtId="0" fontId="13" fillId="0" borderId="0" xfId="0" applyFont="1" applyAlignment="1">
      <alignment horizontal="center" vertical="center"/>
    </xf>
    <xf numFmtId="3" fontId="13" fillId="0" borderId="0" xfId="0" applyNumberFormat="1" applyFont="1"/>
    <xf numFmtId="0" fontId="10" fillId="0" borderId="7" xfId="0" applyFont="1" applyBorder="1"/>
    <xf numFmtId="0" fontId="10" fillId="0" borderId="11" xfId="0" applyFont="1" applyBorder="1" applyAlignment="1">
      <alignment horizontal="center" vertical="center" wrapText="1"/>
    </xf>
    <xf numFmtId="3" fontId="10" fillId="0" borderId="11" xfId="0" applyNumberFormat="1" applyFont="1" applyBorder="1" applyAlignment="1">
      <alignment vertical="center"/>
    </xf>
    <xf numFmtId="3" fontId="10" fillId="0" borderId="8" xfId="0" applyNumberFormat="1" applyFont="1" applyBorder="1" applyAlignment="1">
      <alignment vertical="center"/>
    </xf>
    <xf numFmtId="3" fontId="10" fillId="0" borderId="1" xfId="0" applyNumberFormat="1" applyFont="1" applyBorder="1" applyAlignment="1">
      <alignment vertical="center"/>
    </xf>
    <xf numFmtId="0" fontId="13" fillId="0" borderId="0" xfId="0" applyFont="1" applyAlignment="1">
      <alignment vertical="center" wrapText="1"/>
    </xf>
    <xf numFmtId="0" fontId="10" fillId="4" borderId="24" xfId="0" applyFont="1" applyFill="1" applyBorder="1" applyAlignment="1">
      <alignment horizontal="center" vertical="center"/>
    </xf>
    <xf numFmtId="0" fontId="10" fillId="4" borderId="25" xfId="0" applyFont="1" applyFill="1" applyBorder="1" applyAlignment="1">
      <alignment horizontal="center" vertical="center"/>
    </xf>
    <xf numFmtId="3" fontId="10" fillId="4" borderId="25" xfId="0" applyNumberFormat="1" applyFont="1" applyFill="1" applyBorder="1"/>
    <xf numFmtId="3" fontId="10" fillId="4" borderId="26" xfId="0" applyNumberFormat="1" applyFont="1" applyFill="1" applyBorder="1"/>
    <xf numFmtId="14" fontId="13" fillId="0" borderId="1" xfId="0" applyNumberFormat="1" applyFont="1" applyBorder="1" applyAlignment="1">
      <alignment horizontal="center"/>
    </xf>
    <xf numFmtId="14" fontId="21" fillId="2" borderId="8" xfId="0" applyNumberFormat="1" applyFont="1" applyFill="1" applyBorder="1" applyAlignment="1">
      <alignment horizontal="center" vertical="center" wrapText="1"/>
    </xf>
    <xf numFmtId="165" fontId="1" fillId="0" borderId="1" xfId="1" applyNumberFormat="1" applyFont="1" applyBorder="1" applyAlignment="1" applyProtection="1">
      <alignment horizontal="center" vertical="center"/>
      <protection locked="0"/>
    </xf>
    <xf numFmtId="0" fontId="6" fillId="0" borderId="7" xfId="0" applyFont="1" applyBorder="1" applyAlignment="1">
      <alignment horizontal="center"/>
    </xf>
    <xf numFmtId="0" fontId="6" fillId="0" borderId="8" xfId="0" applyFont="1" applyBorder="1" applyAlignment="1">
      <alignment horizontal="center"/>
    </xf>
    <xf numFmtId="0" fontId="4" fillId="3" borderId="1" xfId="0" applyFont="1" applyFill="1" applyBorder="1" applyAlignment="1">
      <alignment horizontal="center" vertical="center" wrapText="1"/>
    </xf>
    <xf numFmtId="0" fontId="1" fillId="2" borderId="1" xfId="0" applyFont="1" applyFill="1" applyBorder="1" applyAlignment="1" applyProtection="1">
      <alignment horizontal="center" vertical="center"/>
      <protection locked="0"/>
    </xf>
    <xf numFmtId="0" fontId="7" fillId="0" borderId="0" xfId="0" applyFont="1" applyAlignment="1">
      <alignment horizontal="left" vertical="top" wrapText="1"/>
    </xf>
    <xf numFmtId="0" fontId="1" fillId="0" borderId="7" xfId="0" applyFont="1" applyBorder="1" applyAlignment="1">
      <alignment horizontal="left" vertical="center"/>
    </xf>
    <xf numFmtId="0" fontId="1" fillId="0" borderId="11" xfId="0" applyFont="1" applyBorder="1" applyAlignment="1">
      <alignment horizontal="left" vertical="center"/>
    </xf>
    <xf numFmtId="0" fontId="1" fillId="0" borderId="8" xfId="0" applyFont="1" applyBorder="1" applyAlignment="1">
      <alignment horizontal="left" vertical="center"/>
    </xf>
    <xf numFmtId="0" fontId="4" fillId="0" borderId="7" xfId="0" applyFont="1" applyBorder="1" applyAlignment="1">
      <alignment horizontal="left" vertical="center"/>
    </xf>
    <xf numFmtId="0" fontId="4" fillId="0" borderId="11" xfId="0" applyFont="1" applyBorder="1" applyAlignment="1">
      <alignment horizontal="left" vertical="center"/>
    </xf>
    <xf numFmtId="0" fontId="4" fillId="0" borderId="8" xfId="0" applyFont="1" applyBorder="1" applyAlignment="1">
      <alignment horizontal="left" vertical="center"/>
    </xf>
    <xf numFmtId="0" fontId="5" fillId="3" borderId="7" xfId="0" applyFont="1" applyFill="1" applyBorder="1" applyAlignment="1">
      <alignment horizontal="center" vertical="center"/>
    </xf>
    <xf numFmtId="0" fontId="5" fillId="3" borderId="8" xfId="0" applyFont="1" applyFill="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1" xfId="0" applyFont="1" applyBorder="1" applyAlignment="1">
      <alignment horizontal="center"/>
    </xf>
    <xf numFmtId="0" fontId="11" fillId="0" borderId="15" xfId="0" applyFont="1" applyBorder="1" applyAlignment="1">
      <alignment horizontal="center"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8" xfId="0" applyFont="1" applyBorder="1" applyAlignment="1">
      <alignment horizontal="center" vertical="center"/>
    </xf>
    <xf numFmtId="0" fontId="11" fillId="0" borderId="20" xfId="0" applyFont="1" applyBorder="1" applyAlignment="1">
      <alignment horizontal="center" vertical="center"/>
    </xf>
    <xf numFmtId="0" fontId="11" fillId="0" borderId="19" xfId="0" applyFont="1" applyBorder="1" applyAlignment="1">
      <alignment horizontal="center" vertical="center"/>
    </xf>
    <xf numFmtId="0" fontId="10" fillId="0" borderId="7" xfId="0" applyFont="1" applyBorder="1" applyAlignment="1">
      <alignment horizontal="center" vertical="center"/>
    </xf>
    <xf numFmtId="0" fontId="10" fillId="0" borderId="11" xfId="0" applyFont="1" applyBorder="1" applyAlignment="1">
      <alignment horizontal="center" vertical="center"/>
    </xf>
    <xf numFmtId="0" fontId="10" fillId="0" borderId="8" xfId="0" applyFont="1" applyBorder="1" applyAlignment="1">
      <alignment horizontal="center" vertical="center"/>
    </xf>
    <xf numFmtId="3" fontId="4" fillId="2" borderId="10" xfId="1" applyNumberFormat="1" applyFont="1" applyFill="1" applyBorder="1" applyAlignment="1" applyProtection="1">
      <alignment horizontal="right" vertical="center"/>
      <protection locked="0"/>
    </xf>
    <xf numFmtId="3" fontId="4" fillId="2" borderId="14" xfId="1" applyNumberFormat="1" applyFont="1" applyFill="1" applyBorder="1" applyAlignment="1" applyProtection="1">
      <alignment horizontal="right" vertical="center"/>
      <protection locked="0"/>
    </xf>
    <xf numFmtId="3" fontId="4" fillId="2" borderId="9" xfId="1" applyNumberFormat="1" applyFont="1" applyFill="1" applyBorder="1" applyAlignment="1" applyProtection="1">
      <alignment horizontal="right" vertical="center"/>
      <protection locked="0"/>
    </xf>
    <xf numFmtId="0" fontId="4"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2" fillId="0" borderId="14"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4" fillId="3" borderId="7"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8" xfId="0" applyFont="1" applyFill="1" applyBorder="1" applyAlignment="1">
      <alignment horizontal="center" vertical="center"/>
    </xf>
    <xf numFmtId="0" fontId="10" fillId="0" borderId="0" xfId="0" applyFont="1" applyAlignment="1">
      <alignment horizontal="center"/>
    </xf>
    <xf numFmtId="0" fontId="13" fillId="0" borderId="0" xfId="0" applyFont="1" applyAlignment="1">
      <alignment horizontal="left" vertical="center" wrapText="1"/>
    </xf>
    <xf numFmtId="0" fontId="10" fillId="0" borderId="1" xfId="0" applyFont="1" applyBorder="1" applyAlignment="1">
      <alignment horizontal="center" vertical="center" wrapText="1"/>
    </xf>
  </cellXfs>
  <cellStyles count="2">
    <cellStyle name="Millares" xfId="1" builtinId="3"/>
    <cellStyle name="Normal" xfId="0" builtinId="0"/>
  </cellStyles>
  <dxfs count="1">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222223</xdr:colOff>
      <xdr:row>0</xdr:row>
      <xdr:rowOff>82550</xdr:rowOff>
    </xdr:from>
    <xdr:to>
      <xdr:col>1</xdr:col>
      <xdr:colOff>380999</xdr:colOff>
      <xdr:row>2</xdr:row>
      <xdr:rowOff>190499</xdr:rowOff>
    </xdr:to>
    <xdr:pic>
      <xdr:nvPicPr>
        <xdr:cNvPr id="2" name="Imagen 1">
          <a:extLst>
            <a:ext uri="{FF2B5EF4-FFF2-40B4-BE49-F238E27FC236}">
              <a16:creationId xmlns:a16="http://schemas.microsoft.com/office/drawing/2014/main" id="{2044453E-99FF-4D69-AB1D-FC32725CDE56}"/>
            </a:ext>
            <a:ext uri="{147F2762-F138-4A5C-976F-8EAC2B608ADB}">
              <a16:predDERef xmlns:a16="http://schemas.microsoft.com/office/drawing/2014/main" pred="{AAB68FE3-0E84-40E3-BBD3-D599CDB2466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22223" y="82550"/>
          <a:ext cx="1025551" cy="698499"/>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347117</xdr:colOff>
      <xdr:row>8</xdr:row>
      <xdr:rowOff>126965</xdr:rowOff>
    </xdr:to>
    <xdr:sp macro="" textlink="">
      <xdr:nvSpPr>
        <xdr:cNvPr id="2" name="EsriDoNotEdit">
          <a:extLst>
            <a:ext uri="{FF2B5EF4-FFF2-40B4-BE49-F238E27FC236}">
              <a16:creationId xmlns:a16="http://schemas.microsoft.com/office/drawing/2014/main" id="{6CFCE0D7-B5F0-46D1-97BA-E42DFBA02E5B}"/>
            </a:ext>
          </a:extLst>
        </xdr:cNvPr>
        <xdr:cNvSpPr/>
      </xdr:nvSpPr>
      <xdr:spPr>
        <a:xfrm>
          <a:off x="0" y="0"/>
          <a:ext cx="7967117" cy="1650965"/>
        </a:xfrm>
        <a:prstGeom prst="rect">
          <a:avLst/>
        </a:prstGeom>
        <a:noFill/>
      </xdr:spPr>
      <xdr:txBody>
        <a:bodyPr wrap="none" lIns="91440" tIns="45720" rIns="91440" bIns="45720">
          <a:spAutoFit/>
        </a:bodyPr>
        <a:lstStyle/>
        <a:p>
          <a:pPr algn="ctr"/>
          <a:r>
            <a:rPr lang="es-E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NO EDITAR </a:t>
          </a:r>
        </a:p>
        <a:p>
          <a:pPr algn="ctr"/>
          <a:r>
            <a:rPr lang="es-E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Solo para uso de Esri</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8"/>
  <sheetViews>
    <sheetView showGridLines="0" topLeftCell="A6" zoomScaleNormal="100" workbookViewId="0">
      <selection activeCell="H3" sqref="H3"/>
    </sheetView>
  </sheetViews>
  <sheetFormatPr defaultColWidth="0" defaultRowHeight="14.45" zeroHeight="1"/>
  <cols>
    <col min="1" max="1" width="13" customWidth="1"/>
    <col min="2" max="2" width="10.140625" customWidth="1"/>
    <col min="3" max="3" width="12.5703125" customWidth="1"/>
    <col min="4" max="4" width="31.7109375" customWidth="1"/>
    <col min="5" max="5" width="24" customWidth="1"/>
    <col min="6" max="6" width="18.7109375" style="9" customWidth="1"/>
    <col min="7" max="7" width="14" customWidth="1"/>
    <col min="8" max="8" width="18" customWidth="1"/>
  </cols>
  <sheetData>
    <row r="1" spans="1:8" ht="22.5" customHeight="1">
      <c r="A1" s="32"/>
      <c r="B1" s="33"/>
      <c r="C1" s="110" t="s">
        <v>0</v>
      </c>
      <c r="D1" s="111"/>
      <c r="E1" s="111"/>
      <c r="F1" s="112"/>
      <c r="G1" s="38" t="s">
        <v>1</v>
      </c>
      <c r="H1" s="92" t="s">
        <v>2</v>
      </c>
    </row>
    <row r="2" spans="1:8" ht="24" customHeight="1">
      <c r="A2" s="34"/>
      <c r="B2" s="35"/>
      <c r="C2" s="113"/>
      <c r="D2" s="114"/>
      <c r="E2" s="114"/>
      <c r="F2" s="115"/>
      <c r="G2" s="39" t="s">
        <v>3</v>
      </c>
      <c r="H2" s="66">
        <v>1</v>
      </c>
    </row>
    <row r="3" spans="1:8" ht="24" customHeight="1">
      <c r="A3" s="36"/>
      <c r="B3" s="37"/>
      <c r="C3" s="116" t="s">
        <v>4</v>
      </c>
      <c r="D3" s="117"/>
      <c r="E3" s="117"/>
      <c r="F3" s="118"/>
      <c r="G3" s="39" t="s">
        <v>5</v>
      </c>
      <c r="H3" s="91">
        <v>46112</v>
      </c>
    </row>
    <row r="4" spans="1:8" ht="24" customHeight="1" thickBot="1">
      <c r="A4" s="124" t="s">
        <v>6</v>
      </c>
      <c r="B4" s="124"/>
      <c r="C4" s="125"/>
      <c r="D4" s="125"/>
      <c r="E4" s="125"/>
      <c r="F4" s="125"/>
      <c r="G4" s="125"/>
      <c r="H4" s="125"/>
    </row>
    <row r="5" spans="1:8" ht="11.25" customHeight="1">
      <c r="A5" s="54"/>
      <c r="B5" s="55"/>
      <c r="C5" s="55"/>
      <c r="D5" s="55"/>
      <c r="E5" s="55"/>
      <c r="F5" s="55"/>
      <c r="G5" s="55"/>
      <c r="H5" s="56"/>
    </row>
    <row r="6" spans="1:8" ht="26.45">
      <c r="A6" s="22"/>
      <c r="B6" s="126" t="s">
        <v>7</v>
      </c>
      <c r="C6" s="127"/>
      <c r="D6" s="127"/>
      <c r="E6" s="128"/>
      <c r="F6" s="45" t="s">
        <v>8</v>
      </c>
      <c r="H6" s="23"/>
    </row>
    <row r="7" spans="1:8">
      <c r="A7" s="22"/>
      <c r="B7" s="99" t="s">
        <v>9</v>
      </c>
      <c r="C7" s="100"/>
      <c r="D7" s="101"/>
      <c r="E7" s="47"/>
      <c r="F7" s="119" t="e">
        <f>+E9/E11</f>
        <v>#DIV/0!</v>
      </c>
      <c r="G7" s="1"/>
      <c r="H7" s="23"/>
    </row>
    <row r="8" spans="1:8">
      <c r="A8" s="22"/>
      <c r="B8" s="99" t="s">
        <v>10</v>
      </c>
      <c r="C8" s="100"/>
      <c r="D8" s="101"/>
      <c r="E8" s="47"/>
      <c r="F8" s="120"/>
      <c r="G8" s="1"/>
      <c r="H8" s="23"/>
    </row>
    <row r="9" spans="1:8">
      <c r="A9" s="22"/>
      <c r="B9" s="102" t="s">
        <v>11</v>
      </c>
      <c r="C9" s="103"/>
      <c r="D9" s="104"/>
      <c r="E9" s="29">
        <f>+E7+E8</f>
        <v>0</v>
      </c>
      <c r="F9" s="121"/>
      <c r="G9" s="2"/>
      <c r="H9" s="23"/>
    </row>
    <row r="10" spans="1:8">
      <c r="A10" s="22"/>
      <c r="B10" s="42"/>
      <c r="C10" s="42"/>
      <c r="D10" s="42"/>
      <c r="E10" s="43"/>
      <c r="F10" s="44"/>
      <c r="G10" s="2"/>
      <c r="H10" s="23"/>
    </row>
    <row r="11" spans="1:8">
      <c r="A11" s="22"/>
      <c r="B11" s="46" t="s">
        <v>12</v>
      </c>
      <c r="C11" s="40"/>
      <c r="D11" s="41"/>
      <c r="E11" s="78"/>
      <c r="F11" s="44"/>
      <c r="G11" s="2"/>
      <c r="H11" s="23"/>
    </row>
    <row r="12" spans="1:8">
      <c r="A12" s="22"/>
      <c r="B12" s="20"/>
      <c r="C12" s="20"/>
      <c r="D12" s="20"/>
      <c r="E12" s="4"/>
      <c r="F12" s="3"/>
      <c r="G12" s="3"/>
      <c r="H12" s="23"/>
    </row>
    <row r="13" spans="1:8" ht="18" customHeight="1">
      <c r="A13" s="22"/>
      <c r="B13" s="122" t="s">
        <v>13</v>
      </c>
      <c r="C13" s="122"/>
      <c r="D13" s="122"/>
      <c r="E13" s="122"/>
      <c r="F13" s="122"/>
      <c r="G13" s="4"/>
      <c r="H13" s="23"/>
    </row>
    <row r="14" spans="1:8" ht="18" customHeight="1">
      <c r="A14" s="22"/>
      <c r="B14" s="50" t="s">
        <v>14</v>
      </c>
      <c r="C14" s="105" t="s">
        <v>15</v>
      </c>
      <c r="D14" s="106"/>
      <c r="E14" s="123" t="s">
        <v>16</v>
      </c>
      <c r="F14" s="123"/>
      <c r="G14" s="4"/>
      <c r="H14" s="23"/>
    </row>
    <row r="15" spans="1:8">
      <c r="A15" s="22"/>
      <c r="B15" s="5" t="s">
        <v>17</v>
      </c>
      <c r="C15" s="107" t="s">
        <v>18</v>
      </c>
      <c r="D15" s="108"/>
      <c r="E15" s="109" t="s">
        <v>19</v>
      </c>
      <c r="F15" s="109"/>
      <c r="G15" s="4"/>
      <c r="H15" s="23"/>
    </row>
    <row r="16" spans="1:8">
      <c r="A16" s="22"/>
      <c r="B16" s="5" t="s">
        <v>20</v>
      </c>
      <c r="C16" s="94" t="s">
        <v>21</v>
      </c>
      <c r="D16" s="95"/>
      <c r="E16" s="109" t="s">
        <v>22</v>
      </c>
      <c r="F16" s="109"/>
      <c r="G16" s="4"/>
      <c r="H16" s="23"/>
    </row>
    <row r="17" spans="1:10">
      <c r="A17" s="22"/>
      <c r="B17" s="5" t="s">
        <v>23</v>
      </c>
      <c r="C17" s="94" t="s">
        <v>24</v>
      </c>
      <c r="D17" s="95"/>
      <c r="E17" s="109" t="s">
        <v>25</v>
      </c>
      <c r="F17" s="109"/>
      <c r="G17" s="4"/>
      <c r="H17" s="23"/>
    </row>
    <row r="18" spans="1:10">
      <c r="A18" s="22"/>
      <c r="B18" s="5" t="s">
        <v>26</v>
      </c>
      <c r="C18" s="94" t="s">
        <v>27</v>
      </c>
      <c r="D18" s="95"/>
      <c r="E18" s="109" t="s">
        <v>28</v>
      </c>
      <c r="F18" s="109"/>
      <c r="G18" s="4"/>
      <c r="H18" s="23"/>
    </row>
    <row r="19" spans="1:10">
      <c r="A19" s="22"/>
      <c r="B19" s="5" t="s">
        <v>29</v>
      </c>
      <c r="C19" s="94" t="s">
        <v>30</v>
      </c>
      <c r="D19" s="95"/>
      <c r="E19" s="109" t="s">
        <v>31</v>
      </c>
      <c r="F19" s="109"/>
      <c r="G19" s="4"/>
      <c r="H19" s="23"/>
    </row>
    <row r="20" spans="1:10">
      <c r="A20" s="22"/>
      <c r="B20" s="5" t="s">
        <v>32</v>
      </c>
      <c r="C20" s="94" t="s">
        <v>33</v>
      </c>
      <c r="D20" s="95"/>
      <c r="E20" s="109" t="s">
        <v>34</v>
      </c>
      <c r="F20" s="109"/>
      <c r="G20" s="4"/>
      <c r="H20" s="23"/>
    </row>
    <row r="21" spans="1:10">
      <c r="A21" s="22"/>
      <c r="B21" s="5" t="s">
        <v>35</v>
      </c>
      <c r="C21" s="94" t="s">
        <v>36</v>
      </c>
      <c r="D21" s="95"/>
      <c r="E21" s="109" t="s">
        <v>37</v>
      </c>
      <c r="F21" s="109"/>
      <c r="G21" s="4"/>
      <c r="H21" s="23"/>
    </row>
    <row r="22" spans="1:10">
      <c r="A22" s="22"/>
      <c r="B22" s="5" t="s">
        <v>38</v>
      </c>
      <c r="C22" s="94" t="s">
        <v>39</v>
      </c>
      <c r="D22" s="95"/>
      <c r="E22" s="109" t="s">
        <v>40</v>
      </c>
      <c r="F22" s="109"/>
      <c r="G22" s="4"/>
      <c r="H22" s="23"/>
    </row>
    <row r="23" spans="1:10">
      <c r="A23" s="22"/>
      <c r="B23" s="5" t="s">
        <v>41</v>
      </c>
      <c r="C23" s="94" t="s">
        <v>42</v>
      </c>
      <c r="D23" s="95"/>
      <c r="E23" s="109" t="s">
        <v>43</v>
      </c>
      <c r="F23" s="109"/>
      <c r="G23" s="4"/>
      <c r="H23" s="23"/>
    </row>
    <row r="24" spans="1:10">
      <c r="A24" s="22"/>
      <c r="B24" s="6"/>
      <c r="C24" s="6"/>
      <c r="D24" s="6"/>
      <c r="E24" s="7"/>
      <c r="F24" s="2"/>
      <c r="G24" s="8"/>
      <c r="H24" s="23"/>
    </row>
    <row r="25" spans="1:10" ht="30.75" customHeight="1">
      <c r="A25" s="57"/>
      <c r="B25" s="45" t="s">
        <v>14</v>
      </c>
      <c r="C25" s="96" t="s">
        <v>44</v>
      </c>
      <c r="D25" s="96"/>
      <c r="E25" s="96" t="s">
        <v>45</v>
      </c>
      <c r="F25" s="96"/>
      <c r="H25" s="23"/>
    </row>
    <row r="26" spans="1:10" ht="19.5" customHeight="1">
      <c r="A26" s="58"/>
      <c r="B26" s="49"/>
      <c r="C26" s="97"/>
      <c r="D26" s="97"/>
      <c r="E26" s="93">
        <f>+C26*E11</f>
        <v>0</v>
      </c>
      <c r="F26" s="93"/>
      <c r="H26" s="23"/>
    </row>
    <row r="27" spans="1:10" ht="30.75" customHeight="1" thickBot="1">
      <c r="A27" s="24" t="s">
        <v>46</v>
      </c>
      <c r="B27" s="75"/>
      <c r="C27" s="48"/>
      <c r="D27" s="48"/>
      <c r="E27" s="48"/>
      <c r="H27" s="23"/>
    </row>
    <row r="28" spans="1:10" ht="30.75" customHeight="1" thickBot="1">
      <c r="A28" s="24" t="s">
        <v>47</v>
      </c>
      <c r="B28" s="30"/>
      <c r="C28" s="30"/>
      <c r="D28" s="30"/>
      <c r="E28" s="30"/>
      <c r="F28" s="19"/>
      <c r="G28" s="19"/>
      <c r="H28" s="25"/>
      <c r="I28" s="10"/>
      <c r="J28" s="10"/>
    </row>
    <row r="29" spans="1:10" ht="30.75" customHeight="1" thickBot="1">
      <c r="A29" s="26" t="s">
        <v>48</v>
      </c>
      <c r="B29" s="30"/>
      <c r="C29" s="30"/>
      <c r="D29" s="30"/>
      <c r="E29" s="30"/>
      <c r="F29" s="19"/>
      <c r="G29" s="19"/>
      <c r="H29" s="25"/>
      <c r="I29" s="11"/>
    </row>
    <row r="30" spans="1:10" ht="30.75" customHeight="1" thickBot="1">
      <c r="A30" s="27" t="s">
        <v>49</v>
      </c>
      <c r="B30" s="30"/>
      <c r="C30" s="30"/>
      <c r="D30" s="30"/>
      <c r="E30" s="30"/>
      <c r="F30" s="21"/>
      <c r="G30" s="21"/>
      <c r="H30" s="28"/>
      <c r="I30" s="11"/>
    </row>
    <row r="31" spans="1:10" ht="12.75" customHeight="1">
      <c r="B31" s="12"/>
      <c r="C31" s="12"/>
      <c r="D31" s="12"/>
      <c r="E31" s="12"/>
      <c r="F31" s="12"/>
      <c r="G31" s="12"/>
      <c r="H31" s="12"/>
      <c r="I31" s="11"/>
    </row>
    <row r="32" spans="1:10" ht="12.75" hidden="1" customHeight="1">
      <c r="B32" s="12"/>
      <c r="C32" s="12"/>
      <c r="D32" s="12"/>
      <c r="E32" s="12"/>
      <c r="F32" s="12"/>
      <c r="G32" s="12"/>
      <c r="H32" s="12"/>
      <c r="I32" s="11"/>
    </row>
    <row r="33" spans="4:9" ht="12.75" hidden="1" customHeight="1">
      <c r="E33" s="18"/>
      <c r="F33" s="11"/>
      <c r="G33" s="11"/>
      <c r="H33" s="11"/>
      <c r="I33" s="11"/>
    </row>
    <row r="34" spans="4:9" hidden="1">
      <c r="E34" s="11"/>
      <c r="F34" s="11"/>
      <c r="G34" s="11"/>
      <c r="H34" s="11"/>
      <c r="I34" s="11"/>
    </row>
    <row r="35" spans="4:9" ht="12.75" hidden="1" customHeight="1">
      <c r="D35" s="13"/>
      <c r="E35" s="98"/>
      <c r="F35" s="98"/>
      <c r="G35" s="11"/>
      <c r="H35" s="11"/>
      <c r="I35" s="11"/>
    </row>
    <row r="36" spans="4:9" hidden="1">
      <c r="E36" s="31"/>
      <c r="F36" s="11"/>
      <c r="G36" s="11"/>
      <c r="H36" s="11"/>
      <c r="I36" s="11"/>
    </row>
    <row r="37" spans="4:9" hidden="1">
      <c r="E37" s="11"/>
      <c r="F37" s="11"/>
      <c r="G37" s="11"/>
      <c r="H37" s="11"/>
      <c r="I37" s="11"/>
    </row>
    <row r="39" spans="4:9" hidden="1">
      <c r="E39" s="14"/>
    </row>
    <row r="45" spans="4:9" hidden="1">
      <c r="E45" s="15"/>
    </row>
    <row r="46" spans="4:9" hidden="1">
      <c r="E46" s="16"/>
    </row>
    <row r="47" spans="4:9" hidden="1">
      <c r="E47" s="17"/>
    </row>
    <row r="48" spans="4:9" hidden="1">
      <c r="E48" s="16"/>
    </row>
    <row r="49"/>
    <row r="50"/>
    <row r="51"/>
    <row r="52"/>
    <row r="58"/>
  </sheetData>
  <sheetProtection formatCells="0" formatRows="0" selectLockedCells="1"/>
  <mergeCells count="34">
    <mergeCell ref="C1:F2"/>
    <mergeCell ref="C3:F3"/>
    <mergeCell ref="F7:F9"/>
    <mergeCell ref="B13:F13"/>
    <mergeCell ref="E14:F14"/>
    <mergeCell ref="A4:H4"/>
    <mergeCell ref="B6:E6"/>
    <mergeCell ref="E15:F15"/>
    <mergeCell ref="E25:F25"/>
    <mergeCell ref="E21:F21"/>
    <mergeCell ref="C18:D18"/>
    <mergeCell ref="C20:D20"/>
    <mergeCell ref="C21:D21"/>
    <mergeCell ref="C22:D22"/>
    <mergeCell ref="E16:F16"/>
    <mergeCell ref="E17:F17"/>
    <mergeCell ref="E18:F18"/>
    <mergeCell ref="E19:F19"/>
    <mergeCell ref="E20:F20"/>
    <mergeCell ref="C16:D16"/>
    <mergeCell ref="C17:D17"/>
    <mergeCell ref="E22:F22"/>
    <mergeCell ref="E23:F23"/>
    <mergeCell ref="C19:D19"/>
    <mergeCell ref="B7:D7"/>
    <mergeCell ref="B8:D8"/>
    <mergeCell ref="B9:D9"/>
    <mergeCell ref="C14:D14"/>
    <mergeCell ref="C15:D15"/>
    <mergeCell ref="E26:F26"/>
    <mergeCell ref="C23:D23"/>
    <mergeCell ref="C25:D25"/>
    <mergeCell ref="C26:D26"/>
    <mergeCell ref="E35:F35"/>
  </mergeCells>
  <conditionalFormatting sqref="H1">
    <cfRule type="duplicateValues" dxfId="0" priority="1"/>
  </conditionalFormatting>
  <printOptions horizontalCentered="1" verticalCentered="1"/>
  <pageMargins left="0.31496062992125984" right="0.31496062992125984" top="0.35433070866141736" bottom="0.35433070866141736" header="0.31496062992125984" footer="0.31496062992125984"/>
  <pageSetup paperSize="9" scale="97" orientation="landscape"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F401C-F91C-4C28-ABC0-11A72ADB5288}">
  <dimension ref="A2:G32"/>
  <sheetViews>
    <sheetView showGridLines="0" workbookViewId="0">
      <selection activeCell="E23" sqref="E23"/>
    </sheetView>
  </sheetViews>
  <sheetFormatPr defaultColWidth="11.42578125" defaultRowHeight="14.45"/>
  <cols>
    <col min="1" max="1" width="7.85546875" customWidth="1"/>
    <col min="2" max="2" width="14.5703125" customWidth="1"/>
    <col min="3" max="3" width="14.42578125" customWidth="1"/>
    <col min="4" max="4" width="13.28515625" customWidth="1"/>
    <col min="5" max="5" width="17" customWidth="1"/>
  </cols>
  <sheetData>
    <row r="2" spans="1:7">
      <c r="A2" s="129" t="s">
        <v>50</v>
      </c>
      <c r="B2" s="129"/>
      <c r="C2" s="129"/>
      <c r="D2" s="129"/>
      <c r="E2" s="129"/>
      <c r="F2" s="51"/>
      <c r="G2" s="51"/>
    </row>
    <row r="3" spans="1:7">
      <c r="A3" s="51"/>
      <c r="B3" s="51"/>
      <c r="C3" s="51"/>
      <c r="D3" s="51"/>
      <c r="E3" s="51"/>
      <c r="F3" s="51"/>
      <c r="G3" s="51"/>
    </row>
    <row r="4" spans="1:7" ht="23.25" customHeight="1">
      <c r="A4" s="130" t="s">
        <v>51</v>
      </c>
      <c r="B4" s="130"/>
      <c r="C4" s="130"/>
      <c r="D4" s="130"/>
      <c r="E4" s="130"/>
      <c r="F4" s="86"/>
      <c r="G4" s="51"/>
    </row>
    <row r="5" spans="1:7" ht="26.25" customHeight="1">
      <c r="A5" s="130"/>
      <c r="B5" s="130"/>
      <c r="C5" s="130"/>
      <c r="D5" s="130"/>
      <c r="E5" s="130"/>
      <c r="F5" s="86"/>
      <c r="G5" s="51"/>
    </row>
    <row r="6" spans="1:7" ht="36" customHeight="1">
      <c r="A6" s="130"/>
      <c r="B6" s="130"/>
      <c r="C6" s="130"/>
      <c r="D6" s="130"/>
      <c r="E6" s="130"/>
      <c r="F6" s="86"/>
      <c r="G6" s="51"/>
    </row>
    <row r="7" spans="1:7">
      <c r="A7" s="51"/>
      <c r="B7" s="51"/>
      <c r="C7" s="51"/>
      <c r="D7" s="51"/>
      <c r="E7" s="51"/>
      <c r="F7" s="51"/>
      <c r="G7" s="51"/>
    </row>
    <row r="8" spans="1:7">
      <c r="A8" s="77" t="s">
        <v>77</v>
      </c>
      <c r="B8" s="52"/>
      <c r="C8" s="53"/>
      <c r="D8" s="53"/>
      <c r="E8" s="53"/>
      <c r="F8" s="51"/>
      <c r="G8" s="51"/>
    </row>
    <row r="9" spans="1:7">
      <c r="A9" s="77"/>
      <c r="B9" s="52"/>
      <c r="C9" s="53"/>
      <c r="D9" s="53"/>
      <c r="E9" s="53"/>
      <c r="F9" s="51"/>
      <c r="G9" s="51"/>
    </row>
    <row r="10" spans="1:7">
      <c r="A10" s="81" t="s">
        <v>53</v>
      </c>
      <c r="B10" s="82"/>
      <c r="C10" s="83"/>
      <c r="D10" s="84"/>
      <c r="E10" s="85"/>
      <c r="F10" s="51"/>
      <c r="G10" s="51"/>
    </row>
    <row r="11" spans="1:7">
      <c r="A11" s="59"/>
      <c r="B11" s="52"/>
      <c r="C11" s="53"/>
      <c r="D11" s="53"/>
      <c r="E11" s="53"/>
      <c r="F11" s="51"/>
      <c r="G11" s="51"/>
    </row>
    <row r="12" spans="1:7" ht="19.5" customHeight="1">
      <c r="A12" s="131" t="s">
        <v>54</v>
      </c>
      <c r="B12" s="131"/>
      <c r="C12" s="131"/>
      <c r="D12" s="131"/>
      <c r="E12" s="131"/>
      <c r="F12" s="51"/>
      <c r="G12" s="51"/>
    </row>
    <row r="13" spans="1:7" ht="80.25" customHeight="1">
      <c r="A13" s="61" t="s">
        <v>55</v>
      </c>
      <c r="B13" s="62" t="s">
        <v>56</v>
      </c>
      <c r="C13" s="62" t="s">
        <v>57</v>
      </c>
      <c r="D13" s="62" t="s">
        <v>58</v>
      </c>
      <c r="E13" s="76" t="s">
        <v>59</v>
      </c>
      <c r="F13" s="51"/>
      <c r="G13" s="51"/>
    </row>
    <row r="14" spans="1:7" ht="17.25" customHeight="1">
      <c r="A14" s="63" t="s">
        <v>41</v>
      </c>
      <c r="B14" s="64">
        <v>1000000</v>
      </c>
      <c r="C14" s="64"/>
      <c r="D14" s="64"/>
      <c r="E14" s="64">
        <f>+D14/A28</f>
        <v>0</v>
      </c>
      <c r="F14" s="51"/>
      <c r="G14" s="51"/>
    </row>
    <row r="15" spans="1:7">
      <c r="A15" s="59"/>
      <c r="B15" s="52"/>
      <c r="C15" s="53"/>
      <c r="D15" s="53"/>
      <c r="E15" s="53"/>
      <c r="F15" s="51"/>
      <c r="G15" s="51"/>
    </row>
    <row r="16" spans="1:7" ht="69.75" customHeight="1">
      <c r="A16" s="61" t="s">
        <v>60</v>
      </c>
      <c r="B16" s="76" t="s">
        <v>61</v>
      </c>
      <c r="C16" s="65" t="s">
        <v>62</v>
      </c>
      <c r="D16" s="65" t="s">
        <v>63</v>
      </c>
      <c r="E16" s="76" t="s">
        <v>64</v>
      </c>
      <c r="F16" s="51"/>
      <c r="G16" s="51"/>
    </row>
    <row r="17" spans="1:7" ht="17.25" customHeight="1">
      <c r="A17" s="61" t="s">
        <v>65</v>
      </c>
      <c r="B17" s="76" t="s">
        <v>66</v>
      </c>
      <c r="C17" s="65" t="s">
        <v>67</v>
      </c>
      <c r="D17" s="65" t="s">
        <v>68</v>
      </c>
      <c r="E17" s="76" t="s">
        <v>69</v>
      </c>
      <c r="F17" s="51"/>
      <c r="G17" s="51"/>
    </row>
    <row r="18" spans="1:7">
      <c r="A18" s="66">
        <v>1</v>
      </c>
      <c r="B18" s="66">
        <v>50</v>
      </c>
      <c r="C18" s="60">
        <f>+B14</f>
        <v>1000000</v>
      </c>
      <c r="D18" s="60"/>
      <c r="E18" s="60">
        <f t="shared" ref="E18:E28" si="0">+B18*$E$31</f>
        <v>0</v>
      </c>
      <c r="F18" s="51"/>
      <c r="G18" s="51"/>
    </row>
    <row r="19" spans="1:7">
      <c r="A19" s="66">
        <v>2</v>
      </c>
      <c r="B19" s="66">
        <v>51</v>
      </c>
      <c r="C19" s="60"/>
      <c r="D19" s="60"/>
      <c r="E19" s="60">
        <f t="shared" si="0"/>
        <v>0</v>
      </c>
      <c r="F19" s="51"/>
      <c r="G19" s="51"/>
    </row>
    <row r="20" spans="1:7">
      <c r="A20" s="71">
        <v>3</v>
      </c>
      <c r="B20" s="71">
        <v>52</v>
      </c>
      <c r="C20" s="72"/>
      <c r="D20" s="72"/>
      <c r="E20" s="60">
        <f t="shared" si="0"/>
        <v>0</v>
      </c>
      <c r="F20" s="51"/>
      <c r="G20" s="51"/>
    </row>
    <row r="21" spans="1:7">
      <c r="A21" s="66">
        <v>4</v>
      </c>
      <c r="B21" s="66">
        <v>53</v>
      </c>
      <c r="C21" s="60"/>
      <c r="D21" s="60"/>
      <c r="E21" s="60">
        <f t="shared" si="0"/>
        <v>0</v>
      </c>
      <c r="F21" s="51"/>
      <c r="G21" s="51"/>
    </row>
    <row r="22" spans="1:7">
      <c r="A22" s="73">
        <v>5</v>
      </c>
      <c r="B22" s="73">
        <v>54</v>
      </c>
      <c r="C22" s="74"/>
      <c r="D22" s="74"/>
      <c r="E22" s="60">
        <f t="shared" si="0"/>
        <v>0</v>
      </c>
      <c r="F22" s="51"/>
      <c r="G22" s="51"/>
    </row>
    <row r="23" spans="1:7">
      <c r="A23" s="66">
        <v>6</v>
      </c>
      <c r="B23" s="66">
        <v>55</v>
      </c>
      <c r="C23" s="60"/>
      <c r="D23" s="74"/>
      <c r="E23" s="60">
        <f t="shared" si="0"/>
        <v>0</v>
      </c>
      <c r="F23" s="51"/>
      <c r="G23" s="51"/>
    </row>
    <row r="24" spans="1:7">
      <c r="A24" s="73">
        <v>7</v>
      </c>
      <c r="B24" s="73">
        <v>56</v>
      </c>
      <c r="C24" s="60"/>
      <c r="D24" s="74"/>
      <c r="E24" s="60">
        <f t="shared" si="0"/>
        <v>0</v>
      </c>
      <c r="F24" s="51"/>
      <c r="G24" s="51"/>
    </row>
    <row r="25" spans="1:7">
      <c r="A25" s="66">
        <v>8</v>
      </c>
      <c r="B25" s="66">
        <v>57</v>
      </c>
      <c r="C25" s="60"/>
      <c r="D25" s="74"/>
      <c r="E25" s="60">
        <f t="shared" si="0"/>
        <v>0</v>
      </c>
      <c r="F25" s="51"/>
      <c r="G25" s="51"/>
    </row>
    <row r="26" spans="1:7">
      <c r="A26" s="73">
        <v>9</v>
      </c>
      <c r="B26" s="73">
        <v>58</v>
      </c>
      <c r="C26" s="60"/>
      <c r="D26" s="74"/>
      <c r="E26" s="60">
        <f t="shared" si="0"/>
        <v>0</v>
      </c>
      <c r="F26" s="51"/>
      <c r="G26" s="51"/>
    </row>
    <row r="27" spans="1:7">
      <c r="A27" s="66">
        <v>10</v>
      </c>
      <c r="B27" s="66">
        <v>59</v>
      </c>
      <c r="C27" s="60"/>
      <c r="D27" s="74"/>
      <c r="E27" s="60">
        <f t="shared" si="0"/>
        <v>0</v>
      </c>
      <c r="F27" s="51"/>
      <c r="G27" s="51"/>
    </row>
    <row r="28" spans="1:7">
      <c r="A28" s="73">
        <v>11</v>
      </c>
      <c r="B28" s="73">
        <v>60</v>
      </c>
      <c r="C28" s="60"/>
      <c r="D28" s="74"/>
      <c r="E28" s="60">
        <f t="shared" si="0"/>
        <v>0</v>
      </c>
      <c r="F28" s="51"/>
      <c r="G28" s="51"/>
    </row>
    <row r="29" spans="1:7">
      <c r="A29" s="51"/>
      <c r="B29" s="51"/>
      <c r="C29" s="51"/>
      <c r="D29" s="51"/>
      <c r="E29" s="51"/>
      <c r="F29" s="51"/>
      <c r="G29" s="51"/>
    </row>
    <row r="30" spans="1:7">
      <c r="A30" s="51"/>
      <c r="B30" s="51"/>
      <c r="C30" s="51"/>
      <c r="D30" s="51"/>
      <c r="E30" s="51"/>
      <c r="F30" s="51"/>
      <c r="G30" s="51"/>
    </row>
    <row r="31" spans="1:7" ht="19.5" customHeight="1">
      <c r="A31" s="67" t="s">
        <v>12</v>
      </c>
      <c r="B31" s="68"/>
      <c r="C31" s="69"/>
      <c r="D31" s="70"/>
      <c r="E31" s="60"/>
      <c r="F31" s="51"/>
      <c r="G31" s="51"/>
    </row>
    <row r="32" spans="1:7">
      <c r="A32" s="51"/>
      <c r="B32" s="51"/>
      <c r="C32" s="51"/>
      <c r="D32" s="51"/>
      <c r="E32" s="51"/>
      <c r="F32" s="51"/>
      <c r="G32" s="51"/>
    </row>
  </sheetData>
  <mergeCells count="3">
    <mergeCell ref="A2:E2"/>
    <mergeCell ref="A4:E6"/>
    <mergeCell ref="A12:E12"/>
  </mergeCells>
  <pageMargins left="0.7" right="0.7" top="0.75" bottom="0.75" header="0.3" footer="0.3"/>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29A06-F0D5-4808-8B72-C41E08465E5B}">
  <dimension ref="A2:G27"/>
  <sheetViews>
    <sheetView tabSelected="1" workbookViewId="0">
      <selection activeCell="H16" sqref="H16"/>
    </sheetView>
  </sheetViews>
  <sheetFormatPr defaultColWidth="11.42578125" defaultRowHeight="14.45"/>
  <cols>
    <col min="1" max="1" width="7.85546875" customWidth="1"/>
    <col min="2" max="2" width="14.5703125" customWidth="1"/>
    <col min="3" max="3" width="14.42578125" customWidth="1"/>
    <col min="4" max="4" width="13.28515625" customWidth="1"/>
    <col min="5" max="5" width="17" customWidth="1"/>
  </cols>
  <sheetData>
    <row r="2" spans="1:7">
      <c r="A2" s="129" t="s">
        <v>50</v>
      </c>
      <c r="B2" s="129"/>
      <c r="C2" s="129"/>
      <c r="D2" s="129"/>
      <c r="E2" s="129"/>
      <c r="F2" s="51"/>
      <c r="G2" s="51"/>
    </row>
    <row r="3" spans="1:7">
      <c r="A3" s="51"/>
      <c r="B3" s="51"/>
      <c r="C3" s="51"/>
      <c r="D3" s="51"/>
      <c r="E3" s="51"/>
      <c r="F3" s="51"/>
      <c r="G3" s="51"/>
    </row>
    <row r="4" spans="1:7" ht="23.25" customHeight="1">
      <c r="A4" s="130" t="s">
        <v>51</v>
      </c>
      <c r="B4" s="130"/>
      <c r="C4" s="130"/>
      <c r="D4" s="130"/>
      <c r="E4" s="130"/>
      <c r="F4" s="86"/>
      <c r="G4" s="51"/>
    </row>
    <row r="5" spans="1:7" ht="26.25" customHeight="1">
      <c r="A5" s="130"/>
      <c r="B5" s="130"/>
      <c r="C5" s="130"/>
      <c r="D5" s="130"/>
      <c r="E5" s="130"/>
      <c r="F5" s="86"/>
      <c r="G5" s="51"/>
    </row>
    <row r="6" spans="1:7" ht="36" customHeight="1">
      <c r="A6" s="130"/>
      <c r="B6" s="130"/>
      <c r="C6" s="130"/>
      <c r="D6" s="130"/>
      <c r="E6" s="130"/>
      <c r="F6" s="86"/>
      <c r="G6" s="51"/>
    </row>
    <row r="7" spans="1:7">
      <c r="A7" s="51"/>
      <c r="B7" s="51"/>
      <c r="C7" s="51"/>
      <c r="D7" s="51"/>
      <c r="E7" s="51"/>
      <c r="F7" s="51"/>
      <c r="G7" s="51"/>
    </row>
    <row r="8" spans="1:7">
      <c r="A8" s="77" t="s">
        <v>74</v>
      </c>
      <c r="B8" s="52"/>
      <c r="C8" s="53"/>
      <c r="D8" s="53"/>
      <c r="E8" s="53"/>
      <c r="F8" s="51"/>
      <c r="G8" s="51"/>
    </row>
    <row r="9" spans="1:7">
      <c r="A9" s="77"/>
      <c r="B9" s="52"/>
      <c r="C9" s="53"/>
      <c r="D9" s="53"/>
      <c r="E9" s="53"/>
      <c r="F9" s="51"/>
      <c r="G9" s="51"/>
    </row>
    <row r="10" spans="1:7">
      <c r="A10" s="81" t="s">
        <v>53</v>
      </c>
      <c r="B10" s="82"/>
      <c r="C10" s="83"/>
      <c r="D10" s="84"/>
      <c r="E10" s="85">
        <v>154085</v>
      </c>
      <c r="F10" s="51"/>
      <c r="G10" s="51"/>
    </row>
    <row r="11" spans="1:7">
      <c r="A11" s="59"/>
      <c r="B11" s="52"/>
      <c r="C11" s="53"/>
      <c r="D11" s="53"/>
      <c r="E11" s="53"/>
      <c r="F11" s="51"/>
      <c r="G11" s="51"/>
    </row>
    <row r="12" spans="1:7" ht="19.5" customHeight="1">
      <c r="A12" s="131" t="s">
        <v>54</v>
      </c>
      <c r="B12" s="131"/>
      <c r="C12" s="131"/>
      <c r="D12" s="131"/>
      <c r="E12" s="131"/>
      <c r="F12" s="51"/>
      <c r="G12" s="51"/>
    </row>
    <row r="13" spans="1:7" ht="80.25" customHeight="1">
      <c r="A13" s="61" t="s">
        <v>55</v>
      </c>
      <c r="B13" s="62" t="s">
        <v>56</v>
      </c>
      <c r="C13" s="62" t="s">
        <v>57</v>
      </c>
      <c r="D13" s="62" t="s">
        <v>58</v>
      </c>
      <c r="E13" s="76" t="s">
        <v>59</v>
      </c>
      <c r="F13" s="51"/>
      <c r="G13" s="51"/>
    </row>
    <row r="14" spans="1:7" ht="17.25" customHeight="1">
      <c r="A14" s="63" t="s">
        <v>32</v>
      </c>
      <c r="B14" s="64">
        <v>100000</v>
      </c>
      <c r="C14" s="64">
        <v>200000</v>
      </c>
      <c r="D14" s="64">
        <f>+C14-B14</f>
        <v>100000</v>
      </c>
      <c r="E14" s="64">
        <f>+D14/A23</f>
        <v>16666.666666666668</v>
      </c>
      <c r="F14" s="51"/>
      <c r="G14" s="51"/>
    </row>
    <row r="15" spans="1:7">
      <c r="A15" s="59"/>
      <c r="B15" s="52"/>
      <c r="C15" s="53"/>
      <c r="D15" s="53"/>
      <c r="E15" s="53"/>
      <c r="F15" s="51"/>
      <c r="G15" s="51"/>
    </row>
    <row r="16" spans="1:7" ht="69.75" customHeight="1">
      <c r="A16" s="61" t="s">
        <v>60</v>
      </c>
      <c r="B16" s="76" t="s">
        <v>61</v>
      </c>
      <c r="C16" s="65" t="s">
        <v>62</v>
      </c>
      <c r="D16" s="65" t="s">
        <v>63</v>
      </c>
      <c r="E16" s="76" t="s">
        <v>64</v>
      </c>
      <c r="F16" s="51"/>
      <c r="G16" s="51"/>
    </row>
    <row r="17" spans="1:7" ht="17.25" customHeight="1">
      <c r="A17" s="61" t="s">
        <v>65</v>
      </c>
      <c r="B17" s="76" t="s">
        <v>66</v>
      </c>
      <c r="C17" s="65" t="s">
        <v>67</v>
      </c>
      <c r="D17" s="65" t="s">
        <v>68</v>
      </c>
      <c r="E17" s="76" t="s">
        <v>69</v>
      </c>
      <c r="F17" s="51"/>
      <c r="G17" s="51"/>
    </row>
    <row r="18" spans="1:7">
      <c r="A18" s="66">
        <v>1</v>
      </c>
      <c r="B18" s="66">
        <v>25</v>
      </c>
      <c r="C18" s="60">
        <f>+B14</f>
        <v>100000</v>
      </c>
      <c r="D18" s="60">
        <f>+C18+$E$14-1</f>
        <v>116665.66666666667</v>
      </c>
      <c r="E18" s="60">
        <f>+B18*$E$26</f>
        <v>25000000</v>
      </c>
      <c r="F18" s="51"/>
      <c r="G18" s="51"/>
    </row>
    <row r="19" spans="1:7">
      <c r="A19" s="66">
        <v>2</v>
      </c>
      <c r="B19" s="66">
        <v>26</v>
      </c>
      <c r="C19" s="60">
        <f>+D18+1</f>
        <v>116666.66666666667</v>
      </c>
      <c r="D19" s="60">
        <f>+C19+$E$14-1</f>
        <v>133332.33333333334</v>
      </c>
      <c r="E19" s="60">
        <f t="shared" ref="E19:E23" si="0">+B19*$E$26</f>
        <v>26000000</v>
      </c>
      <c r="F19" s="51"/>
      <c r="G19" s="51"/>
    </row>
    <row r="20" spans="1:7" ht="15" thickBot="1">
      <c r="A20" s="71">
        <v>3</v>
      </c>
      <c r="B20" s="71">
        <v>27</v>
      </c>
      <c r="C20" s="72">
        <f t="shared" ref="C20:C22" si="1">+D19+1</f>
        <v>133333.33333333334</v>
      </c>
      <c r="D20" s="72">
        <f>+C20+$E$14-1</f>
        <v>149999</v>
      </c>
      <c r="E20" s="72">
        <f t="shared" si="0"/>
        <v>27000000</v>
      </c>
      <c r="F20" s="51"/>
      <c r="G20" s="51"/>
    </row>
    <row r="21" spans="1:7" ht="15" thickBot="1">
      <c r="A21" s="87">
        <v>4</v>
      </c>
      <c r="B21" s="88">
        <v>28</v>
      </c>
      <c r="C21" s="89">
        <f t="shared" si="1"/>
        <v>150000</v>
      </c>
      <c r="D21" s="89">
        <f>+C21+$E$14-1</f>
        <v>166665.66666666666</v>
      </c>
      <c r="E21" s="90">
        <f t="shared" si="0"/>
        <v>28000000</v>
      </c>
      <c r="F21" s="51"/>
      <c r="G21" s="51"/>
    </row>
    <row r="22" spans="1:7">
      <c r="A22" s="73">
        <v>5</v>
      </c>
      <c r="B22" s="73">
        <v>29</v>
      </c>
      <c r="C22" s="74">
        <f t="shared" si="1"/>
        <v>166666.66666666666</v>
      </c>
      <c r="D22" s="74">
        <f>+C22+$E$14-1</f>
        <v>183332.33333333331</v>
      </c>
      <c r="E22" s="74">
        <f t="shared" si="0"/>
        <v>29000000</v>
      </c>
      <c r="F22" s="51"/>
      <c r="G22" s="51"/>
    </row>
    <row r="23" spans="1:7">
      <c r="A23" s="66">
        <v>6</v>
      </c>
      <c r="B23" s="66">
        <v>30</v>
      </c>
      <c r="C23" s="60">
        <f>+D22+1</f>
        <v>183333.33333333331</v>
      </c>
      <c r="D23" s="60">
        <f>+C23+$E$14</f>
        <v>199999.99999999997</v>
      </c>
      <c r="E23" s="60">
        <f t="shared" si="0"/>
        <v>30000000</v>
      </c>
      <c r="F23" s="51"/>
      <c r="G23" s="51"/>
    </row>
    <row r="24" spans="1:7">
      <c r="A24" s="51"/>
      <c r="B24" s="51"/>
      <c r="C24" s="51"/>
      <c r="D24" s="51"/>
      <c r="E24" s="51"/>
      <c r="F24" s="51"/>
      <c r="G24" s="51"/>
    </row>
    <row r="25" spans="1:7">
      <c r="A25" s="51"/>
      <c r="B25" s="51"/>
      <c r="C25" s="51"/>
      <c r="D25" s="51"/>
      <c r="E25" s="51"/>
      <c r="F25" s="51"/>
      <c r="G25" s="51"/>
    </row>
    <row r="26" spans="1:7" ht="19.5" customHeight="1">
      <c r="A26" s="67" t="s">
        <v>12</v>
      </c>
      <c r="B26" s="68"/>
      <c r="C26" s="69"/>
      <c r="D26" s="70"/>
      <c r="E26" s="64">
        <v>1000000</v>
      </c>
      <c r="F26" s="51"/>
      <c r="G26" s="51"/>
    </row>
    <row r="27" spans="1:7">
      <c r="A27" s="51"/>
      <c r="B27" s="51"/>
      <c r="C27" s="51"/>
      <c r="D27" s="51"/>
      <c r="E27" s="51"/>
      <c r="F27" s="51"/>
      <c r="G27" s="51"/>
    </row>
  </sheetData>
  <mergeCells count="3">
    <mergeCell ref="A2:E2"/>
    <mergeCell ref="A4:E6"/>
    <mergeCell ref="A12:E12"/>
  </mergeCells>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525B2-454B-46D6-8AAC-94C981A8DDD3}">
  <dimension ref="A1"/>
  <sheetViews>
    <sheetView workbookViewId="0"/>
  </sheetViews>
  <sheetFormatPr defaultColWidth="11.42578125" defaultRowHeight="14.4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0189E-0A20-4D7B-87C0-BE942E60B633}">
  <dimension ref="A2:H27"/>
  <sheetViews>
    <sheetView showGridLines="0" topLeftCell="A8" workbookViewId="0">
      <selection activeCell="E25" sqref="E25"/>
    </sheetView>
  </sheetViews>
  <sheetFormatPr defaultColWidth="11.42578125" defaultRowHeight="14.45"/>
  <cols>
    <col min="1" max="1" width="6.42578125" customWidth="1"/>
    <col min="2" max="2" width="13.140625" customWidth="1"/>
    <col min="5" max="5" width="16.7109375" customWidth="1"/>
    <col min="6" max="6" width="9.5703125" customWidth="1"/>
  </cols>
  <sheetData>
    <row r="2" spans="1:8">
      <c r="A2" s="129" t="s">
        <v>50</v>
      </c>
      <c r="B2" s="129"/>
      <c r="C2" s="129"/>
      <c r="D2" s="129"/>
      <c r="E2" s="129"/>
      <c r="F2" s="51"/>
      <c r="H2" s="51"/>
    </row>
    <row r="3" spans="1:8">
      <c r="A3" s="51"/>
      <c r="B3" s="51"/>
      <c r="C3" s="51"/>
      <c r="D3" s="51"/>
      <c r="E3" s="51"/>
      <c r="F3" s="51"/>
      <c r="H3" s="51"/>
    </row>
    <row r="4" spans="1:8" ht="23.25" customHeight="1">
      <c r="A4" s="130" t="s">
        <v>51</v>
      </c>
      <c r="B4" s="130"/>
      <c r="C4" s="130"/>
      <c r="D4" s="130"/>
      <c r="E4" s="130"/>
      <c r="F4" s="86"/>
      <c r="H4" s="51"/>
    </row>
    <row r="5" spans="1:8" ht="26.25" customHeight="1">
      <c r="A5" s="130"/>
      <c r="B5" s="130"/>
      <c r="C5" s="130"/>
      <c r="D5" s="130"/>
      <c r="E5" s="130"/>
      <c r="F5" s="86"/>
      <c r="H5" s="51"/>
    </row>
    <row r="6" spans="1:8" ht="38.25" customHeight="1">
      <c r="A6" s="130"/>
      <c r="B6" s="130"/>
      <c r="C6" s="130"/>
      <c r="D6" s="130"/>
      <c r="E6" s="130"/>
      <c r="F6" s="86"/>
      <c r="H6" s="51"/>
    </row>
    <row r="7" spans="1:8">
      <c r="G7" s="51"/>
      <c r="H7" s="51"/>
    </row>
    <row r="8" spans="1:8">
      <c r="A8" s="77" t="s">
        <v>52</v>
      </c>
      <c r="B8" s="52"/>
      <c r="C8" s="53"/>
      <c r="D8" s="53"/>
      <c r="E8" s="53"/>
      <c r="G8" s="51"/>
      <c r="H8" s="51"/>
    </row>
    <row r="9" spans="1:8">
      <c r="A9" s="59"/>
      <c r="B9" s="52"/>
      <c r="C9" s="53"/>
      <c r="D9" s="53"/>
      <c r="E9" s="53"/>
      <c r="G9" s="51"/>
      <c r="H9" s="51"/>
    </row>
    <row r="10" spans="1:8">
      <c r="A10" s="81" t="s">
        <v>53</v>
      </c>
      <c r="B10" s="82"/>
      <c r="C10" s="83"/>
      <c r="D10" s="84"/>
      <c r="E10" s="85"/>
      <c r="G10" s="51"/>
      <c r="H10" s="51"/>
    </row>
    <row r="11" spans="1:8">
      <c r="A11" s="59"/>
      <c r="B11" s="52"/>
      <c r="C11" s="53"/>
      <c r="D11" s="53"/>
      <c r="E11" s="53"/>
      <c r="G11" s="51"/>
      <c r="H11" s="51"/>
    </row>
    <row r="12" spans="1:8" ht="19.5" customHeight="1">
      <c r="A12" s="131" t="s">
        <v>54</v>
      </c>
      <c r="B12" s="131"/>
      <c r="C12" s="131"/>
      <c r="D12" s="131"/>
      <c r="E12" s="131"/>
      <c r="G12" s="51"/>
      <c r="H12" s="51"/>
    </row>
    <row r="13" spans="1:8" ht="80.25" customHeight="1">
      <c r="A13" s="61" t="s">
        <v>55</v>
      </c>
      <c r="B13" s="62" t="s">
        <v>56</v>
      </c>
      <c r="C13" s="62" t="s">
        <v>57</v>
      </c>
      <c r="D13" s="62" t="s">
        <v>58</v>
      </c>
      <c r="E13" s="76" t="s">
        <v>59</v>
      </c>
      <c r="G13" s="51"/>
      <c r="H13" s="51"/>
    </row>
    <row r="14" spans="1:8" ht="17.25" customHeight="1">
      <c r="A14" s="63" t="s">
        <v>17</v>
      </c>
      <c r="B14" s="64">
        <v>1</v>
      </c>
      <c r="C14" s="64">
        <v>2500</v>
      </c>
      <c r="D14" s="64">
        <f>+C14-B14</f>
        <v>2499</v>
      </c>
      <c r="E14" s="64">
        <f>+D14/A22</f>
        <v>499.8</v>
      </c>
      <c r="G14" s="51"/>
      <c r="H14" s="51"/>
    </row>
    <row r="15" spans="1:8">
      <c r="A15" s="59"/>
      <c r="B15" s="52"/>
      <c r="C15" s="53"/>
      <c r="D15" s="53"/>
      <c r="E15" s="53"/>
      <c r="G15" s="51"/>
      <c r="H15" s="51"/>
    </row>
    <row r="16" spans="1:8" ht="69.75" customHeight="1">
      <c r="A16" s="61" t="s">
        <v>60</v>
      </c>
      <c r="B16" s="76" t="s">
        <v>61</v>
      </c>
      <c r="C16" s="65" t="s">
        <v>62</v>
      </c>
      <c r="D16" s="65" t="s">
        <v>63</v>
      </c>
      <c r="E16" s="76" t="s">
        <v>64</v>
      </c>
      <c r="G16" s="51"/>
      <c r="H16" s="51"/>
    </row>
    <row r="17" spans="1:8" ht="17.25" customHeight="1">
      <c r="A17" s="61" t="s">
        <v>65</v>
      </c>
      <c r="B17" s="76" t="s">
        <v>66</v>
      </c>
      <c r="C17" s="65" t="s">
        <v>67</v>
      </c>
      <c r="D17" s="65" t="s">
        <v>68</v>
      </c>
      <c r="E17" s="76" t="s">
        <v>69</v>
      </c>
      <c r="G17" s="51"/>
      <c r="H17" s="51"/>
    </row>
    <row r="18" spans="1:8">
      <c r="A18" s="71">
        <v>1</v>
      </c>
      <c r="B18" s="71">
        <v>25</v>
      </c>
      <c r="C18" s="72">
        <f>+B14</f>
        <v>1</v>
      </c>
      <c r="D18" s="72">
        <f>+C18+$E$14-1</f>
        <v>499.8</v>
      </c>
      <c r="E18" s="72">
        <f>+B18*$E$26</f>
        <v>0</v>
      </c>
      <c r="G18" s="51"/>
      <c r="H18" s="51"/>
    </row>
    <row r="19" spans="1:8">
      <c r="A19" s="66">
        <v>2</v>
      </c>
      <c r="B19" s="66">
        <v>26</v>
      </c>
      <c r="C19" s="60">
        <f>+D18+1</f>
        <v>500.8</v>
      </c>
      <c r="D19" s="60">
        <f>+C19+$E$14-1</f>
        <v>999.6</v>
      </c>
      <c r="E19" s="60">
        <f>+B19*$E$26</f>
        <v>0</v>
      </c>
      <c r="G19" s="51"/>
      <c r="H19" s="51"/>
    </row>
    <row r="20" spans="1:8">
      <c r="A20" s="73">
        <v>3</v>
      </c>
      <c r="B20" s="73">
        <v>27</v>
      </c>
      <c r="C20" s="74">
        <f t="shared" ref="C20:C22" si="0">+D19+1</f>
        <v>1000.6</v>
      </c>
      <c r="D20" s="74">
        <f>+C20+$E$14-1</f>
        <v>1499.4</v>
      </c>
      <c r="E20" s="74">
        <f>+B20*$E$26</f>
        <v>0</v>
      </c>
      <c r="G20" s="51"/>
      <c r="H20" s="51"/>
    </row>
    <row r="21" spans="1:8">
      <c r="A21" s="66">
        <v>4</v>
      </c>
      <c r="B21" s="66">
        <v>28</v>
      </c>
      <c r="C21" s="60">
        <f t="shared" si="0"/>
        <v>1500.4</v>
      </c>
      <c r="D21" s="60">
        <f>+C21+$E$14-1</f>
        <v>1999.2</v>
      </c>
      <c r="E21" s="60">
        <f>+B21*$E$26</f>
        <v>0</v>
      </c>
      <c r="G21" s="51"/>
      <c r="H21" s="51"/>
    </row>
    <row r="22" spans="1:8">
      <c r="A22" s="66">
        <v>5</v>
      </c>
      <c r="B22" s="66">
        <v>29</v>
      </c>
      <c r="C22" s="60">
        <f t="shared" si="0"/>
        <v>2000.2</v>
      </c>
      <c r="D22" s="60">
        <f>+C22+$E$14</f>
        <v>2500</v>
      </c>
      <c r="E22" s="60">
        <f>+B22*$E$26</f>
        <v>0</v>
      </c>
      <c r="G22" s="51"/>
      <c r="H22" s="51"/>
    </row>
    <row r="23" spans="1:8">
      <c r="A23" s="79"/>
      <c r="B23" s="79"/>
      <c r="C23" s="80"/>
      <c r="D23" s="80"/>
      <c r="E23" s="80"/>
      <c r="G23" s="51"/>
      <c r="H23" s="51"/>
    </row>
    <row r="24" spans="1:8">
      <c r="A24" s="51"/>
      <c r="B24" s="51"/>
      <c r="C24" s="51"/>
      <c r="D24" s="51"/>
      <c r="E24" s="51"/>
      <c r="G24" s="51"/>
      <c r="H24" s="51"/>
    </row>
    <row r="25" spans="1:8">
      <c r="A25" s="51"/>
      <c r="B25" s="51"/>
      <c r="C25" s="51"/>
      <c r="D25" s="51"/>
      <c r="E25" s="51"/>
      <c r="G25" s="51"/>
      <c r="H25" s="51"/>
    </row>
    <row r="26" spans="1:8" ht="19.5" customHeight="1">
      <c r="A26" s="67" t="s">
        <v>12</v>
      </c>
      <c r="B26" s="68"/>
      <c r="C26" s="69"/>
      <c r="D26" s="70"/>
      <c r="E26" s="60"/>
      <c r="G26" s="51"/>
      <c r="H26" s="51"/>
    </row>
    <row r="27" spans="1:8">
      <c r="G27" s="51"/>
      <c r="H27" s="51"/>
    </row>
  </sheetData>
  <mergeCells count="3">
    <mergeCell ref="A2:E2"/>
    <mergeCell ref="A4:E6"/>
    <mergeCell ref="A12:E12"/>
  </mergeCell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0999D-D7E3-45DC-96DA-EDC65E407A29}">
  <dimension ref="A2:H27"/>
  <sheetViews>
    <sheetView showGridLines="0" workbookViewId="0">
      <selection activeCell="E11" sqref="E11"/>
    </sheetView>
  </sheetViews>
  <sheetFormatPr defaultColWidth="11.42578125" defaultRowHeight="14.45"/>
  <cols>
    <col min="1" max="1" width="7.28515625" customWidth="1"/>
    <col min="2" max="2" width="13.7109375" customWidth="1"/>
    <col min="3" max="3" width="12" customWidth="1"/>
    <col min="4" max="4" width="13.140625" customWidth="1"/>
    <col min="5" max="5" width="17.140625" customWidth="1"/>
    <col min="6" max="6" width="7.28515625" customWidth="1"/>
  </cols>
  <sheetData>
    <row r="2" spans="1:8">
      <c r="A2" s="129" t="s">
        <v>50</v>
      </c>
      <c r="B2" s="129"/>
      <c r="C2" s="129"/>
      <c r="D2" s="129"/>
      <c r="E2" s="129"/>
      <c r="F2" s="51"/>
      <c r="H2" s="51"/>
    </row>
    <row r="3" spans="1:8">
      <c r="A3" s="51"/>
      <c r="B3" s="51"/>
      <c r="C3" s="51"/>
      <c r="D3" s="51"/>
      <c r="E3" s="51"/>
      <c r="F3" s="51"/>
      <c r="H3" s="51"/>
    </row>
    <row r="4" spans="1:8" ht="23.25" customHeight="1">
      <c r="A4" s="130" t="s">
        <v>51</v>
      </c>
      <c r="B4" s="130"/>
      <c r="C4" s="130"/>
      <c r="D4" s="130"/>
      <c r="E4" s="130"/>
      <c r="F4" s="86"/>
      <c r="H4" s="51"/>
    </row>
    <row r="5" spans="1:8" ht="26.25" customHeight="1">
      <c r="A5" s="130"/>
      <c r="B5" s="130"/>
      <c r="C5" s="130"/>
      <c r="D5" s="130"/>
      <c r="E5" s="130"/>
      <c r="F5" s="86"/>
      <c r="H5" s="51"/>
    </row>
    <row r="6" spans="1:8" ht="38.25" customHeight="1">
      <c r="A6" s="130"/>
      <c r="B6" s="130"/>
      <c r="C6" s="130"/>
      <c r="D6" s="130"/>
      <c r="E6" s="130"/>
      <c r="F6" s="86"/>
      <c r="H6" s="51"/>
    </row>
    <row r="7" spans="1:8">
      <c r="G7" s="51"/>
      <c r="H7" s="51"/>
    </row>
    <row r="8" spans="1:8">
      <c r="A8" s="77" t="s">
        <v>70</v>
      </c>
      <c r="B8" s="52"/>
      <c r="C8" s="53"/>
      <c r="D8" s="53"/>
      <c r="E8" s="53"/>
      <c r="G8" s="51"/>
      <c r="H8" s="51"/>
    </row>
    <row r="9" spans="1:8">
      <c r="A9" s="59"/>
      <c r="B9" s="52"/>
      <c r="C9" s="53"/>
      <c r="D9" s="53"/>
      <c r="E9" s="53"/>
      <c r="G9" s="51"/>
      <c r="H9" s="51"/>
    </row>
    <row r="10" spans="1:8">
      <c r="A10" s="81" t="s">
        <v>53</v>
      </c>
      <c r="B10" s="82"/>
      <c r="C10" s="83"/>
      <c r="D10" s="84"/>
      <c r="E10" s="85"/>
      <c r="G10" s="51"/>
      <c r="H10" s="51"/>
    </row>
    <row r="11" spans="1:8">
      <c r="A11" s="59"/>
      <c r="B11" s="52"/>
      <c r="C11" s="53"/>
      <c r="D11" s="53"/>
      <c r="E11" s="53"/>
      <c r="G11" s="51"/>
      <c r="H11" s="51"/>
    </row>
    <row r="12" spans="1:8" ht="19.5" customHeight="1">
      <c r="A12" s="131" t="s">
        <v>54</v>
      </c>
      <c r="B12" s="131"/>
      <c r="C12" s="131"/>
      <c r="D12" s="131"/>
      <c r="E12" s="131"/>
      <c r="G12" s="51"/>
      <c r="H12" s="51"/>
    </row>
    <row r="13" spans="1:8" ht="80.25" customHeight="1">
      <c r="A13" s="61" t="s">
        <v>55</v>
      </c>
      <c r="B13" s="62" t="s">
        <v>56</v>
      </c>
      <c r="C13" s="62" t="s">
        <v>57</v>
      </c>
      <c r="D13" s="62" t="s">
        <v>58</v>
      </c>
      <c r="E13" s="76" t="s">
        <v>59</v>
      </c>
      <c r="G13" s="51"/>
      <c r="H13" s="51"/>
    </row>
    <row r="14" spans="1:8" ht="17.25" customHeight="1">
      <c r="A14" s="63" t="s">
        <v>20</v>
      </c>
      <c r="B14" s="64">
        <v>2500</v>
      </c>
      <c r="C14" s="64">
        <v>5000</v>
      </c>
      <c r="D14" s="64">
        <f>+C14-B14</f>
        <v>2500</v>
      </c>
      <c r="E14" s="64">
        <f>+D14/A23</f>
        <v>416.66666666666669</v>
      </c>
      <c r="G14" s="51"/>
      <c r="H14" s="51"/>
    </row>
    <row r="15" spans="1:8">
      <c r="A15" s="59"/>
      <c r="B15" s="52"/>
      <c r="C15" s="53"/>
      <c r="D15" s="53"/>
      <c r="E15" s="53"/>
      <c r="G15" s="51"/>
      <c r="H15" s="51"/>
    </row>
    <row r="16" spans="1:8" ht="69.75" customHeight="1">
      <c r="A16" s="61" t="s">
        <v>60</v>
      </c>
      <c r="B16" s="76" t="s">
        <v>61</v>
      </c>
      <c r="C16" s="65" t="s">
        <v>62</v>
      </c>
      <c r="D16" s="65" t="s">
        <v>63</v>
      </c>
      <c r="E16" s="76" t="s">
        <v>64</v>
      </c>
      <c r="G16" s="51"/>
      <c r="H16" s="51"/>
    </row>
    <row r="17" spans="1:8" ht="17.25" customHeight="1">
      <c r="A17" s="61" t="s">
        <v>65</v>
      </c>
      <c r="B17" s="76" t="s">
        <v>66</v>
      </c>
      <c r="C17" s="65" t="s">
        <v>67</v>
      </c>
      <c r="D17" s="65" t="s">
        <v>68</v>
      </c>
      <c r="E17" s="76" t="s">
        <v>69</v>
      </c>
      <c r="G17" s="51"/>
      <c r="H17" s="51"/>
    </row>
    <row r="18" spans="1:8">
      <c r="A18" s="66">
        <v>1</v>
      </c>
      <c r="B18" s="66">
        <v>5</v>
      </c>
      <c r="C18" s="60">
        <f>+B14</f>
        <v>2500</v>
      </c>
      <c r="D18" s="60">
        <f>+C18+$E$14-1</f>
        <v>2915.6666666666665</v>
      </c>
      <c r="E18" s="60">
        <f>+B18*$E$26</f>
        <v>0</v>
      </c>
      <c r="G18" s="51"/>
      <c r="H18" s="51"/>
    </row>
    <row r="19" spans="1:8">
      <c r="A19" s="66">
        <v>2</v>
      </c>
      <c r="B19" s="66">
        <v>6</v>
      </c>
      <c r="C19" s="60">
        <f>+D18+1</f>
        <v>2916.6666666666665</v>
      </c>
      <c r="D19" s="60">
        <f>+C19+$E$14-1</f>
        <v>3332.333333333333</v>
      </c>
      <c r="E19" s="60">
        <f t="shared" ref="E19:E23" si="0">+B19*$E$26</f>
        <v>0</v>
      </c>
      <c r="G19" s="51"/>
      <c r="H19" s="51"/>
    </row>
    <row r="20" spans="1:8">
      <c r="A20" s="71">
        <v>3</v>
      </c>
      <c r="B20" s="71">
        <v>7</v>
      </c>
      <c r="C20" s="72">
        <f t="shared" ref="C20:C23" si="1">+D19+1</f>
        <v>3333.333333333333</v>
      </c>
      <c r="D20" s="72">
        <f>+C20+$E$14-1</f>
        <v>3748.9999999999995</v>
      </c>
      <c r="E20" s="72">
        <f t="shared" si="0"/>
        <v>0</v>
      </c>
      <c r="G20" s="51"/>
      <c r="H20" s="51"/>
    </row>
    <row r="21" spans="1:8">
      <c r="A21" s="66">
        <v>4</v>
      </c>
      <c r="B21" s="66">
        <v>8</v>
      </c>
      <c r="C21" s="60">
        <f t="shared" si="1"/>
        <v>3749.9999999999995</v>
      </c>
      <c r="D21" s="60">
        <f>+C21+$E$14-1</f>
        <v>4165.6666666666661</v>
      </c>
      <c r="E21" s="60">
        <f t="shared" si="0"/>
        <v>0</v>
      </c>
      <c r="G21" s="51"/>
      <c r="H21" s="51"/>
    </row>
    <row r="22" spans="1:8">
      <c r="A22" s="73">
        <v>5</v>
      </c>
      <c r="B22" s="73">
        <v>9</v>
      </c>
      <c r="C22" s="74">
        <f t="shared" si="1"/>
        <v>4166.6666666666661</v>
      </c>
      <c r="D22" s="74">
        <f>+C22+$E$14-1</f>
        <v>4582.333333333333</v>
      </c>
      <c r="E22" s="74">
        <f t="shared" si="0"/>
        <v>0</v>
      </c>
      <c r="G22" s="51"/>
      <c r="H22" s="51"/>
    </row>
    <row r="23" spans="1:8">
      <c r="A23" s="66">
        <v>6</v>
      </c>
      <c r="B23" s="66">
        <v>10</v>
      </c>
      <c r="C23" s="60">
        <f t="shared" si="1"/>
        <v>4583.333333333333</v>
      </c>
      <c r="D23" s="60">
        <f>+C23+$E$14</f>
        <v>5000</v>
      </c>
      <c r="E23" s="60">
        <f t="shared" si="0"/>
        <v>0</v>
      </c>
      <c r="G23" s="51"/>
      <c r="H23" s="51"/>
    </row>
    <row r="24" spans="1:8">
      <c r="A24" s="51"/>
      <c r="B24" s="51"/>
      <c r="C24" s="51"/>
      <c r="D24" s="51"/>
      <c r="E24" s="51"/>
      <c r="G24" s="51"/>
      <c r="H24" s="51"/>
    </row>
    <row r="25" spans="1:8">
      <c r="A25" s="51"/>
      <c r="B25" s="51"/>
      <c r="C25" s="51"/>
      <c r="D25" s="51"/>
      <c r="E25" s="51"/>
      <c r="G25" s="51"/>
      <c r="H25" s="51"/>
    </row>
    <row r="26" spans="1:8" ht="19.5" customHeight="1">
      <c r="A26" s="67" t="s">
        <v>12</v>
      </c>
      <c r="B26" s="68"/>
      <c r="C26" s="69"/>
      <c r="D26" s="70"/>
      <c r="E26" s="60"/>
      <c r="G26" s="51"/>
      <c r="H26" s="51"/>
    </row>
    <row r="27" spans="1:8">
      <c r="G27" s="51"/>
      <c r="H27" s="51"/>
    </row>
  </sheetData>
  <mergeCells count="3">
    <mergeCell ref="A2:E2"/>
    <mergeCell ref="A12:E12"/>
    <mergeCell ref="A4:E6"/>
  </mergeCell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FC276-6D71-4482-B464-F038F8F938E4}">
  <dimension ref="A2:H27"/>
  <sheetViews>
    <sheetView showGridLines="0" workbookViewId="0">
      <selection activeCell="E10" sqref="E10"/>
    </sheetView>
  </sheetViews>
  <sheetFormatPr defaultColWidth="11.42578125" defaultRowHeight="14.45"/>
  <cols>
    <col min="1" max="1" width="7.28515625" customWidth="1"/>
    <col min="2" max="2" width="12.85546875" customWidth="1"/>
    <col min="3" max="3" width="12.28515625" customWidth="1"/>
    <col min="4" max="4" width="13.28515625" customWidth="1"/>
    <col min="5" max="5" width="17.28515625" customWidth="1"/>
    <col min="6" max="6" width="6.42578125" customWidth="1"/>
  </cols>
  <sheetData>
    <row r="2" spans="1:8">
      <c r="A2" s="129" t="s">
        <v>50</v>
      </c>
      <c r="B2" s="129"/>
      <c r="C2" s="129"/>
      <c r="D2" s="129"/>
      <c r="E2" s="129"/>
      <c r="F2" s="51"/>
      <c r="H2" s="51"/>
    </row>
    <row r="3" spans="1:8">
      <c r="A3" s="51"/>
      <c r="B3" s="51"/>
      <c r="C3" s="51"/>
      <c r="D3" s="51"/>
      <c r="E3" s="51"/>
      <c r="F3" s="51"/>
      <c r="H3" s="51"/>
    </row>
    <row r="4" spans="1:8" ht="23.25" customHeight="1">
      <c r="A4" s="130" t="s">
        <v>51</v>
      </c>
      <c r="B4" s="130"/>
      <c r="C4" s="130"/>
      <c r="D4" s="130"/>
      <c r="E4" s="130"/>
      <c r="F4" s="86"/>
      <c r="H4" s="51"/>
    </row>
    <row r="5" spans="1:8" ht="26.25" customHeight="1">
      <c r="A5" s="130"/>
      <c r="B5" s="130"/>
      <c r="C5" s="130"/>
      <c r="D5" s="130"/>
      <c r="E5" s="130"/>
      <c r="F5" s="86"/>
      <c r="H5" s="51"/>
    </row>
    <row r="6" spans="1:8" ht="38.25" customHeight="1">
      <c r="A6" s="130"/>
      <c r="B6" s="130"/>
      <c r="C6" s="130"/>
      <c r="D6" s="130"/>
      <c r="E6" s="130"/>
      <c r="F6" s="86"/>
      <c r="H6" s="51"/>
    </row>
    <row r="7" spans="1:8">
      <c r="G7" s="51"/>
      <c r="H7" s="51"/>
    </row>
    <row r="8" spans="1:8">
      <c r="A8" s="77" t="s">
        <v>71</v>
      </c>
      <c r="B8" s="52"/>
      <c r="C8" s="53"/>
      <c r="D8" s="53"/>
      <c r="E8" s="53"/>
      <c r="G8" s="51"/>
      <c r="H8" s="51"/>
    </row>
    <row r="9" spans="1:8">
      <c r="A9" s="59"/>
      <c r="B9" s="52"/>
      <c r="C9" s="53"/>
      <c r="D9" s="53"/>
      <c r="E9" s="53"/>
      <c r="G9" s="51"/>
      <c r="H9" s="51"/>
    </row>
    <row r="10" spans="1:8">
      <c r="A10" s="81" t="s">
        <v>53</v>
      </c>
      <c r="B10" s="82"/>
      <c r="C10" s="83"/>
      <c r="D10" s="84"/>
      <c r="E10" s="85"/>
      <c r="G10" s="51"/>
      <c r="H10" s="51"/>
    </row>
    <row r="11" spans="1:8">
      <c r="A11" s="59"/>
      <c r="B11" s="52"/>
      <c r="C11" s="53"/>
      <c r="D11" s="53"/>
      <c r="E11" s="53"/>
      <c r="G11" s="51"/>
      <c r="H11" s="51"/>
    </row>
    <row r="12" spans="1:8" ht="19.5" customHeight="1">
      <c r="A12" s="131" t="s">
        <v>54</v>
      </c>
      <c r="B12" s="131"/>
      <c r="C12" s="131"/>
      <c r="D12" s="131"/>
      <c r="E12" s="131"/>
      <c r="G12" s="51"/>
      <c r="H12" s="51"/>
    </row>
    <row r="13" spans="1:8" ht="80.25" customHeight="1">
      <c r="A13" s="61" t="s">
        <v>55</v>
      </c>
      <c r="B13" s="62" t="s">
        <v>56</v>
      </c>
      <c r="C13" s="62" t="s">
        <v>57</v>
      </c>
      <c r="D13" s="62" t="s">
        <v>58</v>
      </c>
      <c r="E13" s="76" t="s">
        <v>59</v>
      </c>
      <c r="G13" s="51"/>
      <c r="H13" s="51"/>
    </row>
    <row r="14" spans="1:8" ht="17.25" customHeight="1">
      <c r="A14" s="63" t="s">
        <v>23</v>
      </c>
      <c r="B14" s="64">
        <v>5000</v>
      </c>
      <c r="C14" s="64">
        <v>25000</v>
      </c>
      <c r="D14" s="64">
        <f>+C14-B14</f>
        <v>20000</v>
      </c>
      <c r="E14" s="64">
        <f>+D14/A23</f>
        <v>3333.3333333333335</v>
      </c>
      <c r="G14" s="51"/>
      <c r="H14" s="51"/>
    </row>
    <row r="15" spans="1:8">
      <c r="A15" s="59"/>
      <c r="B15" s="52"/>
      <c r="C15" s="53"/>
      <c r="D15" s="53"/>
      <c r="E15" s="53"/>
      <c r="G15" s="51"/>
      <c r="H15" s="51"/>
    </row>
    <row r="16" spans="1:8" ht="69.75" customHeight="1">
      <c r="A16" s="61" t="s">
        <v>60</v>
      </c>
      <c r="B16" s="76" t="s">
        <v>61</v>
      </c>
      <c r="C16" s="65" t="s">
        <v>62</v>
      </c>
      <c r="D16" s="65" t="s">
        <v>63</v>
      </c>
      <c r="E16" s="76" t="s">
        <v>64</v>
      </c>
      <c r="G16" s="51"/>
      <c r="H16" s="51"/>
    </row>
    <row r="17" spans="1:8" ht="17.25" customHeight="1">
      <c r="A17" s="61" t="s">
        <v>65</v>
      </c>
      <c r="B17" s="76" t="s">
        <v>66</v>
      </c>
      <c r="C17" s="65" t="s">
        <v>67</v>
      </c>
      <c r="D17" s="65" t="s">
        <v>68</v>
      </c>
      <c r="E17" s="76" t="s">
        <v>69</v>
      </c>
      <c r="G17" s="51"/>
      <c r="H17" s="51"/>
    </row>
    <row r="18" spans="1:8">
      <c r="A18" s="66">
        <v>1</v>
      </c>
      <c r="B18" s="66">
        <v>5</v>
      </c>
      <c r="C18" s="60">
        <f>+B14</f>
        <v>5000</v>
      </c>
      <c r="D18" s="60">
        <f>+C18+$E$14-1</f>
        <v>8332.3333333333339</v>
      </c>
      <c r="E18" s="60">
        <f>+B18*$E$26</f>
        <v>0</v>
      </c>
      <c r="G18" s="51"/>
      <c r="H18" s="51"/>
    </row>
    <row r="19" spans="1:8">
      <c r="A19" s="66">
        <v>2</v>
      </c>
      <c r="B19" s="66">
        <v>6</v>
      </c>
      <c r="C19" s="60">
        <f>+D18+1</f>
        <v>8333.3333333333339</v>
      </c>
      <c r="D19" s="60">
        <f t="shared" ref="D19:D22" si="0">+C19+$E$14-1</f>
        <v>11665.666666666668</v>
      </c>
      <c r="E19" s="60">
        <f t="shared" ref="E19:E23" si="1">+B19*$E$26</f>
        <v>0</v>
      </c>
      <c r="G19" s="51"/>
      <c r="H19" s="51"/>
    </row>
    <row r="20" spans="1:8">
      <c r="A20" s="71">
        <v>3</v>
      </c>
      <c r="B20" s="71">
        <v>7</v>
      </c>
      <c r="C20" s="72">
        <f t="shared" ref="C20:C23" si="2">+D19+1</f>
        <v>11666.666666666668</v>
      </c>
      <c r="D20" s="72">
        <f t="shared" si="0"/>
        <v>14999.000000000002</v>
      </c>
      <c r="E20" s="72">
        <f t="shared" si="1"/>
        <v>0</v>
      </c>
      <c r="G20" s="51"/>
      <c r="H20" s="51"/>
    </row>
    <row r="21" spans="1:8">
      <c r="A21" s="66">
        <v>4</v>
      </c>
      <c r="B21" s="66">
        <v>8</v>
      </c>
      <c r="C21" s="60">
        <f t="shared" si="2"/>
        <v>15000.000000000002</v>
      </c>
      <c r="D21" s="60">
        <f t="shared" si="0"/>
        <v>18332.333333333336</v>
      </c>
      <c r="E21" s="60">
        <f>+B21*$E$26</f>
        <v>0</v>
      </c>
      <c r="G21" s="51"/>
      <c r="H21" s="51"/>
    </row>
    <row r="22" spans="1:8">
      <c r="A22" s="73">
        <v>5</v>
      </c>
      <c r="B22" s="73">
        <v>9</v>
      </c>
      <c r="C22" s="74">
        <f t="shared" si="2"/>
        <v>18333.333333333336</v>
      </c>
      <c r="D22" s="74">
        <f t="shared" si="0"/>
        <v>21665.666666666668</v>
      </c>
      <c r="E22" s="74">
        <f t="shared" si="1"/>
        <v>0</v>
      </c>
      <c r="G22" s="51"/>
      <c r="H22" s="51"/>
    </row>
    <row r="23" spans="1:8">
      <c r="A23" s="66">
        <v>6</v>
      </c>
      <c r="B23" s="66">
        <v>10</v>
      </c>
      <c r="C23" s="60">
        <f t="shared" si="2"/>
        <v>21666.666666666668</v>
      </c>
      <c r="D23" s="60">
        <f>+C23+$E$14</f>
        <v>25000</v>
      </c>
      <c r="E23" s="60">
        <f t="shared" si="1"/>
        <v>0</v>
      </c>
      <c r="G23" s="51"/>
      <c r="H23" s="51"/>
    </row>
    <row r="24" spans="1:8">
      <c r="A24" s="51"/>
      <c r="B24" s="51"/>
      <c r="C24" s="51"/>
      <c r="D24" s="51"/>
      <c r="E24" s="51"/>
      <c r="G24" s="51"/>
      <c r="H24" s="51"/>
    </row>
    <row r="25" spans="1:8">
      <c r="A25" s="51"/>
      <c r="B25" s="51"/>
      <c r="C25" s="51"/>
      <c r="D25" s="51"/>
      <c r="E25" s="51"/>
      <c r="G25" s="51"/>
      <c r="H25" s="51"/>
    </row>
    <row r="26" spans="1:8" ht="19.5" customHeight="1">
      <c r="A26" s="67" t="s">
        <v>12</v>
      </c>
      <c r="B26" s="68"/>
      <c r="C26" s="69"/>
      <c r="D26" s="70"/>
      <c r="E26" s="60"/>
      <c r="G26" s="51"/>
      <c r="H26" s="51"/>
    </row>
    <row r="27" spans="1:8">
      <c r="G27" s="51"/>
      <c r="H27" s="51"/>
    </row>
  </sheetData>
  <mergeCells count="3">
    <mergeCell ref="A2:E2"/>
    <mergeCell ref="A4:E6"/>
    <mergeCell ref="A12:E12"/>
  </mergeCell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C7E90-E0A2-496F-B4A4-E2331DF89384}">
  <dimension ref="A2:J27"/>
  <sheetViews>
    <sheetView showGridLines="0" workbookViewId="0">
      <selection activeCell="A4" sqref="A4:E6"/>
    </sheetView>
  </sheetViews>
  <sheetFormatPr defaultColWidth="11.42578125" defaultRowHeight="14.45"/>
  <cols>
    <col min="1" max="1" width="7.7109375" customWidth="1"/>
    <col min="2" max="2" width="13" customWidth="1"/>
    <col min="5" max="5" width="16.42578125" customWidth="1"/>
  </cols>
  <sheetData>
    <row r="2" spans="1:10">
      <c r="A2" s="129" t="s">
        <v>50</v>
      </c>
      <c r="B2" s="129"/>
      <c r="C2" s="129"/>
      <c r="D2" s="129"/>
      <c r="E2" s="129"/>
      <c r="F2" s="51"/>
      <c r="J2" s="51"/>
    </row>
    <row r="3" spans="1:10">
      <c r="A3" s="51"/>
      <c r="B3" s="51"/>
      <c r="C3" s="51"/>
      <c r="D3" s="51"/>
      <c r="E3" s="51"/>
      <c r="F3" s="51"/>
      <c r="J3" s="51"/>
    </row>
    <row r="4" spans="1:10" ht="23.25" customHeight="1">
      <c r="A4" s="130" t="s">
        <v>51</v>
      </c>
      <c r="B4" s="130"/>
      <c r="C4" s="130"/>
      <c r="D4" s="130"/>
      <c r="E4" s="130"/>
      <c r="F4" s="86"/>
      <c r="J4" s="51"/>
    </row>
    <row r="5" spans="1:10" ht="26.25" customHeight="1">
      <c r="A5" s="130"/>
      <c r="B5" s="130"/>
      <c r="C5" s="130"/>
      <c r="D5" s="130"/>
      <c r="E5" s="130"/>
      <c r="F5" s="86"/>
      <c r="J5" s="51"/>
    </row>
    <row r="6" spans="1:10" ht="38.25" customHeight="1">
      <c r="A6" s="130"/>
      <c r="B6" s="130"/>
      <c r="C6" s="130"/>
      <c r="D6" s="130"/>
      <c r="E6" s="130"/>
      <c r="F6" s="86"/>
      <c r="J6" s="51"/>
    </row>
    <row r="7" spans="1:10">
      <c r="I7" s="51"/>
      <c r="J7" s="51"/>
    </row>
    <row r="8" spans="1:10">
      <c r="A8" s="77" t="s">
        <v>72</v>
      </c>
      <c r="B8" s="52"/>
      <c r="C8" s="53"/>
      <c r="D8" s="53"/>
      <c r="E8" s="53"/>
      <c r="I8" s="51"/>
      <c r="J8" s="51"/>
    </row>
    <row r="9" spans="1:10">
      <c r="A9" s="59"/>
      <c r="B9" s="52"/>
      <c r="C9" s="53"/>
      <c r="D9" s="53"/>
      <c r="E9" s="53"/>
      <c r="I9" s="51"/>
      <c r="J9" s="51"/>
    </row>
    <row r="10" spans="1:10">
      <c r="A10" s="81" t="s">
        <v>53</v>
      </c>
      <c r="B10" s="82"/>
      <c r="C10" s="83"/>
      <c r="D10" s="84"/>
      <c r="E10" s="85"/>
      <c r="I10" s="51"/>
      <c r="J10" s="51"/>
    </row>
    <row r="11" spans="1:10">
      <c r="A11" s="59"/>
      <c r="B11" s="52"/>
      <c r="C11" s="53"/>
      <c r="D11" s="53"/>
      <c r="E11" s="53"/>
      <c r="I11" s="51"/>
      <c r="J11" s="51"/>
    </row>
    <row r="12" spans="1:10" ht="19.5" customHeight="1">
      <c r="A12" s="131" t="s">
        <v>54</v>
      </c>
      <c r="B12" s="131"/>
      <c r="C12" s="131"/>
      <c r="D12" s="131"/>
      <c r="E12" s="131"/>
      <c r="I12" s="51"/>
      <c r="J12" s="51"/>
    </row>
    <row r="13" spans="1:10" ht="80.25" customHeight="1">
      <c r="A13" s="61" t="s">
        <v>55</v>
      </c>
      <c r="B13" s="62" t="s">
        <v>56</v>
      </c>
      <c r="C13" s="62" t="s">
        <v>57</v>
      </c>
      <c r="D13" s="62" t="s">
        <v>58</v>
      </c>
      <c r="E13" s="76" t="s">
        <v>59</v>
      </c>
      <c r="I13" s="51"/>
      <c r="J13" s="51"/>
    </row>
    <row r="14" spans="1:10" ht="17.25" customHeight="1">
      <c r="A14" s="63" t="s">
        <v>26</v>
      </c>
      <c r="B14" s="64">
        <v>25000</v>
      </c>
      <c r="C14" s="64">
        <v>50000</v>
      </c>
      <c r="D14" s="64">
        <f>+C14-B14</f>
        <v>25000</v>
      </c>
      <c r="E14" s="64">
        <f>+D14/A23</f>
        <v>4166.666666666667</v>
      </c>
      <c r="I14" s="51"/>
      <c r="J14" s="51"/>
    </row>
    <row r="15" spans="1:10">
      <c r="A15" s="59"/>
      <c r="B15" s="52"/>
      <c r="C15" s="53"/>
      <c r="D15" s="53"/>
      <c r="E15" s="53"/>
      <c r="I15" s="51"/>
      <c r="J15" s="51"/>
    </row>
    <row r="16" spans="1:10" ht="69.75" customHeight="1">
      <c r="A16" s="61" t="s">
        <v>60</v>
      </c>
      <c r="B16" s="76" t="s">
        <v>61</v>
      </c>
      <c r="C16" s="65" t="s">
        <v>62</v>
      </c>
      <c r="D16" s="65" t="s">
        <v>63</v>
      </c>
      <c r="E16" s="76" t="s">
        <v>64</v>
      </c>
      <c r="I16" s="51"/>
      <c r="J16" s="51"/>
    </row>
    <row r="17" spans="1:10" ht="17.25" customHeight="1">
      <c r="A17" s="61" t="s">
        <v>65</v>
      </c>
      <c r="B17" s="76" t="s">
        <v>66</v>
      </c>
      <c r="C17" s="65" t="s">
        <v>67</v>
      </c>
      <c r="D17" s="65" t="s">
        <v>68</v>
      </c>
      <c r="E17" s="76" t="s">
        <v>69</v>
      </c>
      <c r="I17" s="51"/>
      <c r="J17" s="51"/>
    </row>
    <row r="18" spans="1:10">
      <c r="A18" s="66">
        <v>1</v>
      </c>
      <c r="B18" s="66">
        <v>15</v>
      </c>
      <c r="C18" s="60">
        <f>+B14</f>
        <v>25000</v>
      </c>
      <c r="D18" s="60">
        <f>+C18+$E$14-1</f>
        <v>29165.666666666668</v>
      </c>
      <c r="E18" s="60">
        <f>+B18*$E$26</f>
        <v>0</v>
      </c>
      <c r="I18" s="51"/>
      <c r="J18" s="51"/>
    </row>
    <row r="19" spans="1:10">
      <c r="A19" s="66">
        <v>2</v>
      </c>
      <c r="B19" s="66">
        <v>16</v>
      </c>
      <c r="C19" s="60">
        <f>+D18+1</f>
        <v>29166.666666666668</v>
      </c>
      <c r="D19" s="60">
        <f t="shared" ref="D19:D22" si="0">+C19+$E$14-1</f>
        <v>33332.333333333336</v>
      </c>
      <c r="E19" s="60">
        <f t="shared" ref="E19:E23" si="1">+B19*$E$26</f>
        <v>0</v>
      </c>
      <c r="I19" s="51"/>
      <c r="J19" s="51"/>
    </row>
    <row r="20" spans="1:10">
      <c r="A20" s="66">
        <v>3</v>
      </c>
      <c r="B20" s="66">
        <v>17</v>
      </c>
      <c r="C20" s="60">
        <f t="shared" ref="C20:C23" si="2">+D19+1</f>
        <v>33333.333333333336</v>
      </c>
      <c r="D20" s="60">
        <f t="shared" si="0"/>
        <v>37499</v>
      </c>
      <c r="E20" s="60">
        <f t="shared" si="1"/>
        <v>0</v>
      </c>
      <c r="I20" s="51"/>
      <c r="J20" s="51"/>
    </row>
    <row r="21" spans="1:10">
      <c r="A21" s="66">
        <v>4</v>
      </c>
      <c r="B21" s="66">
        <v>18</v>
      </c>
      <c r="C21" s="60">
        <f t="shared" si="2"/>
        <v>37500</v>
      </c>
      <c r="D21" s="60">
        <f t="shared" si="0"/>
        <v>41665.666666666664</v>
      </c>
      <c r="E21" s="60">
        <f t="shared" si="1"/>
        <v>0</v>
      </c>
      <c r="I21" s="51"/>
      <c r="J21" s="51"/>
    </row>
    <row r="22" spans="1:10">
      <c r="A22" s="66">
        <v>5</v>
      </c>
      <c r="B22" s="66">
        <v>19</v>
      </c>
      <c r="C22" s="60">
        <f t="shared" si="2"/>
        <v>41666.666666666664</v>
      </c>
      <c r="D22" s="60">
        <f t="shared" si="0"/>
        <v>45832.333333333328</v>
      </c>
      <c r="E22" s="60">
        <f t="shared" si="1"/>
        <v>0</v>
      </c>
      <c r="I22" s="51"/>
      <c r="J22" s="51"/>
    </row>
    <row r="23" spans="1:10">
      <c r="A23" s="66">
        <v>6</v>
      </c>
      <c r="B23" s="66">
        <v>20</v>
      </c>
      <c r="C23" s="60">
        <f t="shared" si="2"/>
        <v>45833.333333333328</v>
      </c>
      <c r="D23" s="60">
        <f>+C23+$E$14</f>
        <v>49999.999999999993</v>
      </c>
      <c r="E23" s="60">
        <f t="shared" si="1"/>
        <v>0</v>
      </c>
      <c r="I23" s="51"/>
      <c r="J23" s="51"/>
    </row>
    <row r="24" spans="1:10">
      <c r="A24" s="51"/>
      <c r="B24" s="51"/>
      <c r="C24" s="51"/>
      <c r="D24" s="51"/>
      <c r="E24" s="51"/>
      <c r="I24" s="51"/>
      <c r="J24" s="51"/>
    </row>
    <row r="25" spans="1:10">
      <c r="A25" s="51"/>
      <c r="B25" s="51"/>
      <c r="C25" s="51"/>
      <c r="D25" s="51"/>
      <c r="E25" s="51"/>
      <c r="I25" s="51"/>
      <c r="J25" s="51"/>
    </row>
    <row r="26" spans="1:10" ht="19.5" customHeight="1">
      <c r="A26" s="67" t="s">
        <v>12</v>
      </c>
      <c r="B26" s="68"/>
      <c r="C26" s="69"/>
      <c r="D26" s="70"/>
      <c r="E26" s="60"/>
      <c r="I26" s="51"/>
      <c r="J26" s="51"/>
    </row>
    <row r="27" spans="1:10">
      <c r="I27" s="51"/>
      <c r="J27" s="51"/>
    </row>
  </sheetData>
  <mergeCells count="3">
    <mergeCell ref="A2:E2"/>
    <mergeCell ref="A4:E6"/>
    <mergeCell ref="A12:E12"/>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195FC-AE2C-4893-B98A-2BF569254241}">
  <dimension ref="A2:J27"/>
  <sheetViews>
    <sheetView showGridLines="0" workbookViewId="0">
      <selection activeCell="E16" sqref="E16"/>
    </sheetView>
  </sheetViews>
  <sheetFormatPr defaultColWidth="11.42578125" defaultRowHeight="14.45"/>
  <cols>
    <col min="1" max="1" width="6.7109375" customWidth="1"/>
    <col min="2" max="2" width="13" customWidth="1"/>
    <col min="5" max="5" width="16.42578125" customWidth="1"/>
  </cols>
  <sheetData>
    <row r="2" spans="1:10">
      <c r="A2" s="129" t="s">
        <v>50</v>
      </c>
      <c r="B2" s="129"/>
      <c r="C2" s="129"/>
      <c r="D2" s="129"/>
      <c r="E2" s="129"/>
      <c r="F2" s="51"/>
      <c r="J2" s="51"/>
    </row>
    <row r="3" spans="1:10">
      <c r="A3" s="51"/>
      <c r="B3" s="51"/>
      <c r="C3" s="51"/>
      <c r="D3" s="51"/>
      <c r="E3" s="51"/>
      <c r="F3" s="51"/>
      <c r="J3" s="51"/>
    </row>
    <row r="4" spans="1:10" ht="23.25" customHeight="1">
      <c r="A4" s="130" t="s">
        <v>51</v>
      </c>
      <c r="B4" s="130"/>
      <c r="C4" s="130"/>
      <c r="D4" s="130"/>
      <c r="E4" s="130"/>
      <c r="F4" s="86"/>
      <c r="J4" s="51"/>
    </row>
    <row r="5" spans="1:10" ht="26.25" customHeight="1">
      <c r="A5" s="130"/>
      <c r="B5" s="130"/>
      <c r="C5" s="130"/>
      <c r="D5" s="130"/>
      <c r="E5" s="130"/>
      <c r="F5" s="86"/>
      <c r="J5" s="51"/>
    </row>
    <row r="6" spans="1:10" ht="38.25" customHeight="1">
      <c r="A6" s="130"/>
      <c r="B6" s="130"/>
      <c r="C6" s="130"/>
      <c r="D6" s="130"/>
      <c r="E6" s="130"/>
      <c r="F6" s="86"/>
      <c r="J6" s="51"/>
    </row>
    <row r="7" spans="1:10">
      <c r="I7" s="51"/>
      <c r="J7" s="51"/>
    </row>
    <row r="8" spans="1:10">
      <c r="A8" s="77" t="s">
        <v>73</v>
      </c>
      <c r="B8" s="52"/>
      <c r="C8" s="53"/>
      <c r="D8" s="53"/>
      <c r="E8" s="53"/>
      <c r="I8" s="51"/>
      <c r="J8" s="51"/>
    </row>
    <row r="9" spans="1:10">
      <c r="A9" s="59"/>
      <c r="B9" s="52"/>
      <c r="C9" s="53"/>
      <c r="D9" s="53"/>
      <c r="E9" s="53"/>
      <c r="I9" s="51"/>
      <c r="J9" s="51"/>
    </row>
    <row r="10" spans="1:10">
      <c r="A10" s="81" t="s">
        <v>53</v>
      </c>
      <c r="B10" s="82"/>
      <c r="C10" s="83"/>
      <c r="D10" s="84"/>
      <c r="E10" s="85"/>
      <c r="I10" s="51"/>
      <c r="J10" s="51"/>
    </row>
    <row r="11" spans="1:10">
      <c r="A11" s="59"/>
      <c r="B11" s="52"/>
      <c r="C11" s="53"/>
      <c r="D11" s="53"/>
      <c r="E11" s="53"/>
      <c r="I11" s="51"/>
      <c r="J11" s="51"/>
    </row>
    <row r="12" spans="1:10" ht="19.5" customHeight="1">
      <c r="A12" s="131" t="s">
        <v>54</v>
      </c>
      <c r="B12" s="131"/>
      <c r="C12" s="131"/>
      <c r="D12" s="131"/>
      <c r="E12" s="131"/>
      <c r="I12" s="51"/>
      <c r="J12" s="51"/>
    </row>
    <row r="13" spans="1:10" ht="80.25" customHeight="1">
      <c r="A13" s="61" t="s">
        <v>55</v>
      </c>
      <c r="B13" s="62" t="s">
        <v>56</v>
      </c>
      <c r="C13" s="62" t="s">
        <v>57</v>
      </c>
      <c r="D13" s="62" t="s">
        <v>58</v>
      </c>
      <c r="E13" s="76" t="s">
        <v>59</v>
      </c>
      <c r="I13" s="51"/>
      <c r="J13" s="51"/>
    </row>
    <row r="14" spans="1:10" ht="17.25" customHeight="1">
      <c r="A14" s="63" t="s">
        <v>29</v>
      </c>
      <c r="B14" s="64">
        <v>50000</v>
      </c>
      <c r="C14" s="64">
        <v>100000</v>
      </c>
      <c r="D14" s="64">
        <f>+C14-B14</f>
        <v>50000</v>
      </c>
      <c r="E14" s="64">
        <f>+D14/A23</f>
        <v>8333.3333333333339</v>
      </c>
      <c r="I14" s="51"/>
      <c r="J14" s="51"/>
    </row>
    <row r="15" spans="1:10">
      <c r="A15" s="59"/>
      <c r="B15" s="52"/>
      <c r="C15" s="53"/>
      <c r="D15" s="53"/>
      <c r="E15" s="53"/>
      <c r="I15" s="51"/>
      <c r="J15" s="51"/>
    </row>
    <row r="16" spans="1:10" ht="69.75" customHeight="1">
      <c r="A16" s="61" t="s">
        <v>60</v>
      </c>
      <c r="B16" s="76" t="s">
        <v>61</v>
      </c>
      <c r="C16" s="65" t="s">
        <v>62</v>
      </c>
      <c r="D16" s="65" t="s">
        <v>63</v>
      </c>
      <c r="E16" s="76" t="s">
        <v>64</v>
      </c>
      <c r="I16" s="51"/>
      <c r="J16" s="51"/>
    </row>
    <row r="17" spans="1:10" ht="17.25" customHeight="1">
      <c r="A17" s="61" t="s">
        <v>65</v>
      </c>
      <c r="B17" s="76" t="s">
        <v>66</v>
      </c>
      <c r="C17" s="65" t="s">
        <v>67</v>
      </c>
      <c r="D17" s="65" t="s">
        <v>68</v>
      </c>
      <c r="E17" s="76" t="s">
        <v>69</v>
      </c>
      <c r="I17" s="51"/>
      <c r="J17" s="51"/>
    </row>
    <row r="18" spans="1:10">
      <c r="A18" s="66">
        <v>1</v>
      </c>
      <c r="B18" s="66">
        <v>20</v>
      </c>
      <c r="C18" s="60">
        <f>+B14</f>
        <v>50000</v>
      </c>
      <c r="D18" s="60">
        <f>+C18+$E$14-1</f>
        <v>58332.333333333336</v>
      </c>
      <c r="E18" s="60">
        <f>+B18*$E$26</f>
        <v>0</v>
      </c>
      <c r="I18" s="51"/>
      <c r="J18" s="51"/>
    </row>
    <row r="19" spans="1:10">
      <c r="A19" s="66">
        <v>2</v>
      </c>
      <c r="B19" s="66">
        <v>21</v>
      </c>
      <c r="C19" s="60">
        <f>+D18+1</f>
        <v>58333.333333333336</v>
      </c>
      <c r="D19" s="60">
        <f t="shared" ref="D19:D22" si="0">+C19+$E$14-1</f>
        <v>66665.666666666672</v>
      </c>
      <c r="E19" s="60">
        <f t="shared" ref="E19:E23" si="1">+B19*$E$26</f>
        <v>0</v>
      </c>
      <c r="I19" s="51"/>
      <c r="J19" s="51"/>
    </row>
    <row r="20" spans="1:10">
      <c r="A20" s="66">
        <v>3</v>
      </c>
      <c r="B20" s="66">
        <v>22</v>
      </c>
      <c r="C20" s="60">
        <f t="shared" ref="C20:C23" si="2">+D19+1</f>
        <v>66666.666666666672</v>
      </c>
      <c r="D20" s="60">
        <f t="shared" si="0"/>
        <v>74999</v>
      </c>
      <c r="E20" s="60">
        <f t="shared" si="1"/>
        <v>0</v>
      </c>
      <c r="I20" s="51"/>
      <c r="J20" s="51"/>
    </row>
    <row r="21" spans="1:10">
      <c r="A21" s="66">
        <v>4</v>
      </c>
      <c r="B21" s="66">
        <v>23</v>
      </c>
      <c r="C21" s="60">
        <f t="shared" si="2"/>
        <v>75000</v>
      </c>
      <c r="D21" s="60">
        <f t="shared" si="0"/>
        <v>83332.333333333328</v>
      </c>
      <c r="E21" s="60">
        <f t="shared" si="1"/>
        <v>0</v>
      </c>
      <c r="I21" s="51"/>
      <c r="J21" s="51"/>
    </row>
    <row r="22" spans="1:10">
      <c r="A22" s="66">
        <v>5</v>
      </c>
      <c r="B22" s="66">
        <v>24</v>
      </c>
      <c r="C22" s="60">
        <f t="shared" si="2"/>
        <v>83333.333333333328</v>
      </c>
      <c r="D22" s="60">
        <f t="shared" si="0"/>
        <v>91665.666666666657</v>
      </c>
      <c r="E22" s="60">
        <f t="shared" si="1"/>
        <v>0</v>
      </c>
      <c r="I22" s="51"/>
      <c r="J22" s="51"/>
    </row>
    <row r="23" spans="1:10">
      <c r="A23" s="66">
        <v>6</v>
      </c>
      <c r="B23" s="66">
        <v>25</v>
      </c>
      <c r="C23" s="60">
        <f t="shared" si="2"/>
        <v>91666.666666666657</v>
      </c>
      <c r="D23" s="60">
        <f>+C23+$E$14</f>
        <v>99999.999999999985</v>
      </c>
      <c r="E23" s="60">
        <f t="shared" si="1"/>
        <v>0</v>
      </c>
      <c r="I23" s="51"/>
      <c r="J23" s="51"/>
    </row>
    <row r="24" spans="1:10">
      <c r="A24" s="51"/>
      <c r="B24" s="51"/>
      <c r="C24" s="51"/>
      <c r="D24" s="51"/>
      <c r="E24" s="51"/>
      <c r="I24" s="51"/>
      <c r="J24" s="51"/>
    </row>
    <row r="25" spans="1:10">
      <c r="A25" s="51"/>
      <c r="B25" s="51"/>
      <c r="C25" s="51"/>
      <c r="D25" s="51"/>
      <c r="E25" s="51"/>
      <c r="I25" s="51"/>
      <c r="J25" s="51"/>
    </row>
    <row r="26" spans="1:10" ht="19.5" customHeight="1">
      <c r="A26" s="67" t="s">
        <v>12</v>
      </c>
      <c r="B26" s="68"/>
      <c r="C26" s="69"/>
      <c r="D26" s="70"/>
      <c r="E26" s="60"/>
      <c r="I26" s="51"/>
      <c r="J26" s="51"/>
    </row>
    <row r="27" spans="1:10">
      <c r="I27" s="51"/>
      <c r="J27" s="51"/>
    </row>
  </sheetData>
  <mergeCells count="3">
    <mergeCell ref="A2:E2"/>
    <mergeCell ref="A4:E6"/>
    <mergeCell ref="A12:E12"/>
  </mergeCell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164CE-8C26-46A9-BDB3-455799C8ABCF}">
  <dimension ref="A2:G27"/>
  <sheetViews>
    <sheetView showGridLines="0" workbookViewId="0"/>
  </sheetViews>
  <sheetFormatPr defaultColWidth="11.42578125" defaultRowHeight="14.45"/>
  <cols>
    <col min="1" max="1" width="7.85546875" customWidth="1"/>
    <col min="2" max="2" width="14.5703125" customWidth="1"/>
    <col min="3" max="3" width="14.42578125" customWidth="1"/>
    <col min="4" max="4" width="13.28515625" customWidth="1"/>
    <col min="5" max="5" width="17" customWidth="1"/>
  </cols>
  <sheetData>
    <row r="2" spans="1:7">
      <c r="A2" s="129" t="s">
        <v>50</v>
      </c>
      <c r="B2" s="129"/>
      <c r="C2" s="129"/>
      <c r="D2" s="129"/>
      <c r="E2" s="129"/>
      <c r="F2" s="51"/>
      <c r="G2" s="51"/>
    </row>
    <row r="3" spans="1:7">
      <c r="A3" s="51"/>
      <c r="B3" s="51"/>
      <c r="C3" s="51"/>
      <c r="D3" s="51"/>
      <c r="E3" s="51"/>
      <c r="F3" s="51"/>
      <c r="G3" s="51"/>
    </row>
    <row r="4" spans="1:7" ht="23.25" customHeight="1">
      <c r="A4" s="130" t="s">
        <v>51</v>
      </c>
      <c r="B4" s="130"/>
      <c r="C4" s="130"/>
      <c r="D4" s="130"/>
      <c r="E4" s="130"/>
      <c r="F4" s="86"/>
      <c r="G4" s="51"/>
    </row>
    <row r="5" spans="1:7" ht="26.25" customHeight="1">
      <c r="A5" s="130"/>
      <c r="B5" s="130"/>
      <c r="C5" s="130"/>
      <c r="D5" s="130"/>
      <c r="E5" s="130"/>
      <c r="F5" s="86"/>
      <c r="G5" s="51"/>
    </row>
    <row r="6" spans="1:7" ht="36" customHeight="1">
      <c r="A6" s="130"/>
      <c r="B6" s="130"/>
      <c r="C6" s="130"/>
      <c r="D6" s="130"/>
      <c r="E6" s="130"/>
      <c r="F6" s="86"/>
      <c r="G6" s="51"/>
    </row>
    <row r="7" spans="1:7">
      <c r="A7" s="51"/>
      <c r="B7" s="51"/>
      <c r="C7" s="51"/>
      <c r="D7" s="51"/>
      <c r="E7" s="51"/>
      <c r="F7" s="51"/>
      <c r="G7" s="51"/>
    </row>
    <row r="8" spans="1:7">
      <c r="A8" s="77" t="s">
        <v>74</v>
      </c>
      <c r="B8" s="52"/>
      <c r="C8" s="53"/>
      <c r="D8" s="53"/>
      <c r="E8" s="53"/>
      <c r="F8" s="51"/>
      <c r="G8" s="51"/>
    </row>
    <row r="9" spans="1:7">
      <c r="A9" s="77"/>
      <c r="B9" s="52"/>
      <c r="C9" s="53"/>
      <c r="D9" s="53"/>
      <c r="E9" s="53"/>
      <c r="F9" s="51"/>
      <c r="G9" s="51"/>
    </row>
    <row r="10" spans="1:7">
      <c r="A10" s="81" t="s">
        <v>53</v>
      </c>
      <c r="B10" s="82"/>
      <c r="C10" s="83"/>
      <c r="D10" s="84"/>
      <c r="E10" s="85"/>
      <c r="F10" s="51"/>
      <c r="G10" s="51"/>
    </row>
    <row r="11" spans="1:7">
      <c r="A11" s="59"/>
      <c r="B11" s="52"/>
      <c r="C11" s="53"/>
      <c r="D11" s="53"/>
      <c r="E11" s="53"/>
      <c r="F11" s="51"/>
      <c r="G11" s="51"/>
    </row>
    <row r="12" spans="1:7" ht="19.5" customHeight="1">
      <c r="A12" s="131" t="s">
        <v>54</v>
      </c>
      <c r="B12" s="131"/>
      <c r="C12" s="131"/>
      <c r="D12" s="131"/>
      <c r="E12" s="131"/>
      <c r="F12" s="51"/>
      <c r="G12" s="51"/>
    </row>
    <row r="13" spans="1:7" ht="80.25" customHeight="1">
      <c r="A13" s="61" t="s">
        <v>55</v>
      </c>
      <c r="B13" s="62" t="s">
        <v>56</v>
      </c>
      <c r="C13" s="62" t="s">
        <v>57</v>
      </c>
      <c r="D13" s="62" t="s">
        <v>58</v>
      </c>
      <c r="E13" s="76" t="s">
        <v>59</v>
      </c>
      <c r="F13" s="51"/>
      <c r="G13" s="51"/>
    </row>
    <row r="14" spans="1:7" ht="17.25" customHeight="1">
      <c r="A14" s="63" t="s">
        <v>32</v>
      </c>
      <c r="B14" s="64">
        <v>100000</v>
      </c>
      <c r="C14" s="64">
        <v>200000</v>
      </c>
      <c r="D14" s="64">
        <f>+C14-B14</f>
        <v>100000</v>
      </c>
      <c r="E14" s="64">
        <f>+D14/A23</f>
        <v>16666.666666666668</v>
      </c>
      <c r="F14" s="51"/>
      <c r="G14" s="51"/>
    </row>
    <row r="15" spans="1:7">
      <c r="A15" s="59"/>
      <c r="B15" s="52"/>
      <c r="C15" s="53"/>
      <c r="D15" s="53"/>
      <c r="E15" s="53"/>
      <c r="F15" s="51"/>
      <c r="G15" s="51"/>
    </row>
    <row r="16" spans="1:7" ht="69.75" customHeight="1">
      <c r="A16" s="61" t="s">
        <v>60</v>
      </c>
      <c r="B16" s="76" t="s">
        <v>61</v>
      </c>
      <c r="C16" s="65" t="s">
        <v>62</v>
      </c>
      <c r="D16" s="65" t="s">
        <v>63</v>
      </c>
      <c r="E16" s="76" t="s">
        <v>64</v>
      </c>
      <c r="F16" s="51"/>
      <c r="G16" s="51"/>
    </row>
    <row r="17" spans="1:7" ht="17.25" customHeight="1">
      <c r="A17" s="61" t="s">
        <v>65</v>
      </c>
      <c r="B17" s="76" t="s">
        <v>66</v>
      </c>
      <c r="C17" s="65" t="s">
        <v>67</v>
      </c>
      <c r="D17" s="65" t="s">
        <v>68</v>
      </c>
      <c r="E17" s="76" t="s">
        <v>69</v>
      </c>
      <c r="F17" s="51"/>
      <c r="G17" s="51"/>
    </row>
    <row r="18" spans="1:7">
      <c r="A18" s="66">
        <v>1</v>
      </c>
      <c r="B18" s="66">
        <v>25</v>
      </c>
      <c r="C18" s="60">
        <f>+B14</f>
        <v>100000</v>
      </c>
      <c r="D18" s="60">
        <f>+C18+$E$14-1</f>
        <v>116665.66666666667</v>
      </c>
      <c r="E18" s="60">
        <f>+B18*$E$26</f>
        <v>0</v>
      </c>
      <c r="F18" s="51"/>
      <c r="G18" s="51"/>
    </row>
    <row r="19" spans="1:7">
      <c r="A19" s="66">
        <v>2</v>
      </c>
      <c r="B19" s="66">
        <v>26</v>
      </c>
      <c r="C19" s="60">
        <f>+D18+1</f>
        <v>116666.66666666667</v>
      </c>
      <c r="D19" s="60">
        <f>+C19+$E$14-1</f>
        <v>133332.33333333334</v>
      </c>
      <c r="E19" s="60">
        <f t="shared" ref="E19:E23" si="0">+B19*$E$26</f>
        <v>0</v>
      </c>
      <c r="F19" s="51"/>
      <c r="G19" s="51"/>
    </row>
    <row r="20" spans="1:7">
      <c r="A20" s="71">
        <v>3</v>
      </c>
      <c r="B20" s="71">
        <v>27</v>
      </c>
      <c r="C20" s="72">
        <f t="shared" ref="C20:C22" si="1">+D19+1</f>
        <v>133333.33333333334</v>
      </c>
      <c r="D20" s="72">
        <f>+C20+$E$14-1</f>
        <v>149999</v>
      </c>
      <c r="E20" s="60">
        <f t="shared" si="0"/>
        <v>0</v>
      </c>
      <c r="F20" s="51"/>
      <c r="G20" s="51"/>
    </row>
    <row r="21" spans="1:7">
      <c r="A21" s="66">
        <v>4</v>
      </c>
      <c r="B21" s="66">
        <v>28</v>
      </c>
      <c r="C21" s="60">
        <f t="shared" si="1"/>
        <v>150000</v>
      </c>
      <c r="D21" s="60">
        <f>+C21+$E$14-1</f>
        <v>166665.66666666666</v>
      </c>
      <c r="E21" s="60">
        <f t="shared" si="0"/>
        <v>0</v>
      </c>
      <c r="F21" s="51"/>
      <c r="G21" s="51"/>
    </row>
    <row r="22" spans="1:7">
      <c r="A22" s="73">
        <v>5</v>
      </c>
      <c r="B22" s="73">
        <v>29</v>
      </c>
      <c r="C22" s="74">
        <f t="shared" si="1"/>
        <v>166666.66666666666</v>
      </c>
      <c r="D22" s="74">
        <f>+C22+$E$14-1</f>
        <v>183332.33333333331</v>
      </c>
      <c r="E22" s="60">
        <f t="shared" si="0"/>
        <v>0</v>
      </c>
      <c r="F22" s="51"/>
      <c r="G22" s="51"/>
    </row>
    <row r="23" spans="1:7">
      <c r="A23" s="66">
        <v>6</v>
      </c>
      <c r="B23" s="66">
        <v>30</v>
      </c>
      <c r="C23" s="60">
        <f>+D22+1</f>
        <v>183333.33333333331</v>
      </c>
      <c r="D23" s="60">
        <f>+C23+$E$14</f>
        <v>199999.99999999997</v>
      </c>
      <c r="E23" s="60">
        <f t="shared" si="0"/>
        <v>0</v>
      </c>
      <c r="F23" s="51"/>
      <c r="G23" s="51"/>
    </row>
    <row r="24" spans="1:7">
      <c r="A24" s="51"/>
      <c r="B24" s="51"/>
      <c r="C24" s="51"/>
      <c r="D24" s="51"/>
      <c r="E24" s="51"/>
      <c r="F24" s="51"/>
      <c r="G24" s="51"/>
    </row>
    <row r="25" spans="1:7">
      <c r="A25" s="51"/>
      <c r="B25" s="51"/>
      <c r="C25" s="51"/>
      <c r="D25" s="51"/>
      <c r="E25" s="51"/>
      <c r="F25" s="51"/>
      <c r="G25" s="51"/>
    </row>
    <row r="26" spans="1:7" ht="19.5" customHeight="1">
      <c r="A26" s="67" t="s">
        <v>12</v>
      </c>
      <c r="B26" s="68"/>
      <c r="C26" s="69"/>
      <c r="D26" s="70"/>
      <c r="E26" s="60"/>
      <c r="F26" s="51"/>
      <c r="G26" s="51"/>
    </row>
    <row r="27" spans="1:7">
      <c r="A27" s="51"/>
      <c r="B27" s="51"/>
      <c r="C27" s="51"/>
      <c r="D27" s="51"/>
      <c r="E27" s="51"/>
      <c r="F27" s="51"/>
      <c r="G27" s="51"/>
    </row>
  </sheetData>
  <mergeCells count="3">
    <mergeCell ref="A2:E2"/>
    <mergeCell ref="A4:E6"/>
    <mergeCell ref="A12:E12"/>
  </mergeCells>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AF7D8-E75B-4774-9DC6-BEB20AD29A1F}">
  <dimension ref="A2:G32"/>
  <sheetViews>
    <sheetView showGridLines="0" topLeftCell="A5" workbookViewId="0">
      <selection activeCell="D16" sqref="D16:E16"/>
    </sheetView>
  </sheetViews>
  <sheetFormatPr defaultColWidth="11.42578125" defaultRowHeight="14.45"/>
  <cols>
    <col min="1" max="1" width="7.85546875" customWidth="1"/>
    <col min="2" max="2" width="14.5703125" customWidth="1"/>
    <col min="3" max="3" width="14.42578125" customWidth="1"/>
    <col min="4" max="4" width="13.28515625" customWidth="1"/>
    <col min="5" max="5" width="17" customWidth="1"/>
  </cols>
  <sheetData>
    <row r="2" spans="1:7">
      <c r="A2" s="129" t="s">
        <v>50</v>
      </c>
      <c r="B2" s="129"/>
      <c r="C2" s="129"/>
      <c r="D2" s="129"/>
      <c r="E2" s="129"/>
      <c r="F2" s="51"/>
      <c r="G2" s="51"/>
    </row>
    <row r="3" spans="1:7">
      <c r="A3" s="51"/>
      <c r="B3" s="51"/>
      <c r="C3" s="51"/>
      <c r="D3" s="51"/>
      <c r="E3" s="51"/>
      <c r="F3" s="51"/>
      <c r="G3" s="51"/>
    </row>
    <row r="4" spans="1:7" ht="23.25" customHeight="1">
      <c r="A4" s="130" t="s">
        <v>51</v>
      </c>
      <c r="B4" s="130"/>
      <c r="C4" s="130"/>
      <c r="D4" s="130"/>
      <c r="E4" s="130"/>
      <c r="F4" s="86"/>
      <c r="G4" s="51"/>
    </row>
    <row r="5" spans="1:7" ht="26.25" customHeight="1">
      <c r="A5" s="130"/>
      <c r="B5" s="130"/>
      <c r="C5" s="130"/>
      <c r="D5" s="130"/>
      <c r="E5" s="130"/>
      <c r="F5" s="86"/>
      <c r="G5" s="51"/>
    </row>
    <row r="6" spans="1:7" ht="36" customHeight="1">
      <c r="A6" s="130"/>
      <c r="B6" s="130"/>
      <c r="C6" s="130"/>
      <c r="D6" s="130"/>
      <c r="E6" s="130"/>
      <c r="F6" s="86"/>
      <c r="G6" s="51"/>
    </row>
    <row r="7" spans="1:7">
      <c r="A7" s="51"/>
      <c r="B7" s="51"/>
      <c r="C7" s="51"/>
      <c r="D7" s="51"/>
      <c r="E7" s="51"/>
      <c r="F7" s="51"/>
      <c r="G7" s="51"/>
    </row>
    <row r="8" spans="1:7">
      <c r="A8" s="77" t="s">
        <v>75</v>
      </c>
      <c r="B8" s="52"/>
      <c r="C8" s="53"/>
      <c r="D8" s="53"/>
      <c r="E8" s="53"/>
      <c r="F8" s="51"/>
      <c r="G8" s="51"/>
    </row>
    <row r="9" spans="1:7">
      <c r="A9" s="77"/>
      <c r="B9" s="52"/>
      <c r="C9" s="53"/>
      <c r="D9" s="53"/>
      <c r="E9" s="53"/>
      <c r="F9" s="51"/>
      <c r="G9" s="51"/>
    </row>
    <row r="10" spans="1:7">
      <c r="A10" s="81" t="s">
        <v>53</v>
      </c>
      <c r="B10" s="82"/>
      <c r="C10" s="83"/>
      <c r="D10" s="84"/>
      <c r="E10" s="85"/>
      <c r="F10" s="51"/>
      <c r="G10" s="51"/>
    </row>
    <row r="11" spans="1:7">
      <c r="A11" s="59"/>
      <c r="B11" s="52"/>
      <c r="C11" s="53"/>
      <c r="D11" s="53"/>
      <c r="E11" s="53"/>
      <c r="F11" s="51"/>
      <c r="G11" s="51"/>
    </row>
    <row r="12" spans="1:7" ht="19.5" customHeight="1">
      <c r="A12" s="131" t="s">
        <v>54</v>
      </c>
      <c r="B12" s="131"/>
      <c r="C12" s="131"/>
      <c r="D12" s="131"/>
      <c r="E12" s="131"/>
      <c r="F12" s="51"/>
      <c r="G12" s="51"/>
    </row>
    <row r="13" spans="1:7" ht="80.25" customHeight="1">
      <c r="A13" s="61" t="s">
        <v>55</v>
      </c>
      <c r="B13" s="62" t="s">
        <v>56</v>
      </c>
      <c r="C13" s="62" t="s">
        <v>57</v>
      </c>
      <c r="D13" s="62" t="s">
        <v>58</v>
      </c>
      <c r="E13" s="76" t="s">
        <v>59</v>
      </c>
      <c r="F13" s="51"/>
      <c r="G13" s="51"/>
    </row>
    <row r="14" spans="1:7" ht="17.25" customHeight="1">
      <c r="A14" s="63" t="s">
        <v>35</v>
      </c>
      <c r="B14" s="64">
        <v>200000</v>
      </c>
      <c r="C14" s="64">
        <v>500000</v>
      </c>
      <c r="D14" s="64">
        <f>+C14-B14</f>
        <v>300000</v>
      </c>
      <c r="E14" s="64">
        <f>+D14/A28</f>
        <v>27272.727272727272</v>
      </c>
      <c r="F14" s="51"/>
      <c r="G14" s="51"/>
    </row>
    <row r="15" spans="1:7">
      <c r="A15" s="59"/>
      <c r="B15" s="52"/>
      <c r="C15" s="53"/>
      <c r="D15" s="53"/>
      <c r="E15" s="53"/>
      <c r="F15" s="51"/>
      <c r="G15" s="51"/>
    </row>
    <row r="16" spans="1:7" ht="69.75" customHeight="1">
      <c r="A16" s="61" t="s">
        <v>60</v>
      </c>
      <c r="B16" s="76" t="s">
        <v>61</v>
      </c>
      <c r="C16" s="65" t="s">
        <v>62</v>
      </c>
      <c r="D16" s="65" t="s">
        <v>63</v>
      </c>
      <c r="E16" s="76" t="s">
        <v>64</v>
      </c>
      <c r="F16" s="51"/>
      <c r="G16" s="51"/>
    </row>
    <row r="17" spans="1:7" ht="17.25" customHeight="1">
      <c r="A17" s="61" t="s">
        <v>65</v>
      </c>
      <c r="B17" s="76" t="s">
        <v>66</v>
      </c>
      <c r="C17" s="65" t="s">
        <v>67</v>
      </c>
      <c r="D17" s="65" t="s">
        <v>68</v>
      </c>
      <c r="E17" s="76" t="s">
        <v>69</v>
      </c>
      <c r="F17" s="51"/>
      <c r="G17" s="51"/>
    </row>
    <row r="18" spans="1:7">
      <c r="A18" s="66">
        <v>1</v>
      </c>
      <c r="B18" s="66">
        <v>30</v>
      </c>
      <c r="C18" s="60">
        <f>+B14</f>
        <v>200000</v>
      </c>
      <c r="D18" s="60">
        <f>+C18+$E$14-1</f>
        <v>227271.72727272726</v>
      </c>
      <c r="E18" s="60">
        <f t="shared" ref="E18:E28" si="0">+B18*$E$31</f>
        <v>0</v>
      </c>
      <c r="F18" s="51"/>
      <c r="G18" s="51"/>
    </row>
    <row r="19" spans="1:7">
      <c r="A19" s="66">
        <v>2</v>
      </c>
      <c r="B19" s="66">
        <v>31</v>
      </c>
      <c r="C19" s="60">
        <f>+D18+1</f>
        <v>227272.72727272726</v>
      </c>
      <c r="D19" s="60">
        <f>+C19+$E$14-1</f>
        <v>254544.45454545453</v>
      </c>
      <c r="E19" s="60">
        <f t="shared" si="0"/>
        <v>0</v>
      </c>
      <c r="F19" s="51"/>
      <c r="G19" s="51"/>
    </row>
    <row r="20" spans="1:7">
      <c r="A20" s="71">
        <v>3</v>
      </c>
      <c r="B20" s="71">
        <v>32</v>
      </c>
      <c r="C20" s="72">
        <f t="shared" ref="C20:C22" si="1">+D19+1</f>
        <v>254545.45454545453</v>
      </c>
      <c r="D20" s="72">
        <f>+C20+$E$14-1</f>
        <v>281817.18181818182</v>
      </c>
      <c r="E20" s="60">
        <f t="shared" si="0"/>
        <v>0</v>
      </c>
      <c r="F20" s="51"/>
      <c r="G20" s="51"/>
    </row>
    <row r="21" spans="1:7">
      <c r="A21" s="66">
        <v>4</v>
      </c>
      <c r="B21" s="66">
        <v>33</v>
      </c>
      <c r="C21" s="60">
        <f t="shared" si="1"/>
        <v>281818.18181818182</v>
      </c>
      <c r="D21" s="60">
        <f>+C21+$E$14-1</f>
        <v>309089.90909090912</v>
      </c>
      <c r="E21" s="60">
        <f t="shared" si="0"/>
        <v>0</v>
      </c>
      <c r="F21" s="51"/>
      <c r="G21" s="51"/>
    </row>
    <row r="22" spans="1:7">
      <c r="A22" s="73">
        <v>5</v>
      </c>
      <c r="B22" s="73">
        <v>34</v>
      </c>
      <c r="C22" s="74">
        <f t="shared" si="1"/>
        <v>309090.90909090912</v>
      </c>
      <c r="D22" s="74">
        <f>+C22+$E$14-1</f>
        <v>336362.63636363641</v>
      </c>
      <c r="E22" s="60">
        <f t="shared" si="0"/>
        <v>0</v>
      </c>
      <c r="F22" s="51"/>
      <c r="G22" s="51"/>
    </row>
    <row r="23" spans="1:7">
      <c r="A23" s="66">
        <v>6</v>
      </c>
      <c r="B23" s="66">
        <v>35</v>
      </c>
      <c r="C23" s="60">
        <f>+D22+1</f>
        <v>336363.63636363641</v>
      </c>
      <c r="D23" s="74">
        <f t="shared" ref="D23:D27" si="2">+C23+$E$14-1</f>
        <v>363635.36363636371</v>
      </c>
      <c r="E23" s="60">
        <f t="shared" si="0"/>
        <v>0</v>
      </c>
      <c r="F23" s="51"/>
      <c r="G23" s="51"/>
    </row>
    <row r="24" spans="1:7">
      <c r="A24" s="73">
        <v>7</v>
      </c>
      <c r="B24" s="73">
        <v>36</v>
      </c>
      <c r="C24" s="60">
        <f t="shared" ref="C24:C28" si="3">+D23+1</f>
        <v>363636.36363636371</v>
      </c>
      <c r="D24" s="74">
        <f t="shared" si="2"/>
        <v>390908.090909091</v>
      </c>
      <c r="E24" s="60">
        <f t="shared" si="0"/>
        <v>0</v>
      </c>
      <c r="F24" s="51"/>
      <c r="G24" s="51"/>
    </row>
    <row r="25" spans="1:7">
      <c r="A25" s="66">
        <v>8</v>
      </c>
      <c r="B25" s="66">
        <v>37</v>
      </c>
      <c r="C25" s="60">
        <f t="shared" si="3"/>
        <v>390909.090909091</v>
      </c>
      <c r="D25" s="74">
        <f t="shared" si="2"/>
        <v>418180.81818181829</v>
      </c>
      <c r="E25" s="60">
        <f t="shared" si="0"/>
        <v>0</v>
      </c>
      <c r="F25" s="51"/>
      <c r="G25" s="51"/>
    </row>
    <row r="26" spans="1:7">
      <c r="A26" s="73">
        <v>9</v>
      </c>
      <c r="B26" s="73">
        <v>38</v>
      </c>
      <c r="C26" s="60">
        <f t="shared" si="3"/>
        <v>418181.81818181829</v>
      </c>
      <c r="D26" s="74">
        <f t="shared" si="2"/>
        <v>445453.54545454559</v>
      </c>
      <c r="E26" s="60">
        <f t="shared" si="0"/>
        <v>0</v>
      </c>
      <c r="F26" s="51"/>
      <c r="G26" s="51"/>
    </row>
    <row r="27" spans="1:7">
      <c r="A27" s="66">
        <v>10</v>
      </c>
      <c r="B27" s="66">
        <v>39</v>
      </c>
      <c r="C27" s="60">
        <f t="shared" si="3"/>
        <v>445454.54545454559</v>
      </c>
      <c r="D27" s="74">
        <f t="shared" si="2"/>
        <v>472726.27272727288</v>
      </c>
      <c r="E27" s="60">
        <f t="shared" si="0"/>
        <v>0</v>
      </c>
      <c r="F27" s="51"/>
      <c r="G27" s="51"/>
    </row>
    <row r="28" spans="1:7">
      <c r="A28" s="73">
        <v>11</v>
      </c>
      <c r="B28" s="73">
        <v>40</v>
      </c>
      <c r="C28" s="60">
        <f t="shared" si="3"/>
        <v>472727.27272727288</v>
      </c>
      <c r="D28" s="74">
        <f>+C28+$E$14</f>
        <v>500000.00000000017</v>
      </c>
      <c r="E28" s="60">
        <f t="shared" si="0"/>
        <v>0</v>
      </c>
      <c r="F28" s="51"/>
      <c r="G28" s="51"/>
    </row>
    <row r="29" spans="1:7">
      <c r="A29" s="51"/>
      <c r="B29" s="51"/>
      <c r="C29" s="51"/>
      <c r="D29" s="51"/>
      <c r="E29" s="51"/>
      <c r="F29" s="51"/>
      <c r="G29" s="51"/>
    </row>
    <row r="30" spans="1:7">
      <c r="A30" s="51"/>
      <c r="B30" s="51"/>
      <c r="C30" s="51"/>
      <c r="D30" s="51"/>
      <c r="E30" s="51"/>
      <c r="F30" s="51"/>
      <c r="G30" s="51"/>
    </row>
    <row r="31" spans="1:7" ht="19.5" customHeight="1">
      <c r="A31" s="67" t="s">
        <v>12</v>
      </c>
      <c r="B31" s="68"/>
      <c r="C31" s="69"/>
      <c r="D31" s="70"/>
      <c r="E31" s="60"/>
      <c r="F31" s="51"/>
      <c r="G31" s="51"/>
    </row>
    <row r="32" spans="1:7">
      <c r="A32" s="51"/>
      <c r="B32" s="51"/>
      <c r="C32" s="51"/>
      <c r="D32" s="51"/>
      <c r="E32" s="51"/>
      <c r="F32" s="51"/>
      <c r="G32" s="51"/>
    </row>
  </sheetData>
  <mergeCells count="3">
    <mergeCell ref="A2:E2"/>
    <mergeCell ref="A4:E6"/>
    <mergeCell ref="A12:E12"/>
  </mergeCell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6580A-5CFC-4E78-B8BB-6E2D175A7D46}">
  <dimension ref="A2:G32"/>
  <sheetViews>
    <sheetView showGridLines="0" workbookViewId="0">
      <selection activeCell="D16" sqref="D16:E16"/>
    </sheetView>
  </sheetViews>
  <sheetFormatPr defaultColWidth="11.42578125" defaultRowHeight="14.45"/>
  <cols>
    <col min="1" max="1" width="7.85546875" customWidth="1"/>
    <col min="2" max="2" width="14.5703125" customWidth="1"/>
    <col min="3" max="3" width="14.42578125" customWidth="1"/>
    <col min="4" max="4" width="13.28515625" customWidth="1"/>
    <col min="5" max="5" width="17" customWidth="1"/>
  </cols>
  <sheetData>
    <row r="2" spans="1:7">
      <c r="A2" s="129" t="s">
        <v>50</v>
      </c>
      <c r="B2" s="129"/>
      <c r="C2" s="129"/>
      <c r="D2" s="129"/>
      <c r="E2" s="129"/>
      <c r="F2" s="51"/>
      <c r="G2" s="51"/>
    </row>
    <row r="3" spans="1:7">
      <c r="A3" s="51"/>
      <c r="B3" s="51"/>
      <c r="C3" s="51"/>
      <c r="D3" s="51"/>
      <c r="E3" s="51"/>
      <c r="F3" s="51"/>
      <c r="G3" s="51"/>
    </row>
    <row r="4" spans="1:7" ht="23.25" customHeight="1">
      <c r="A4" s="130" t="s">
        <v>51</v>
      </c>
      <c r="B4" s="130"/>
      <c r="C4" s="130"/>
      <c r="D4" s="130"/>
      <c r="E4" s="130"/>
      <c r="F4" s="86"/>
      <c r="G4" s="51"/>
    </row>
    <row r="5" spans="1:7" ht="26.25" customHeight="1">
      <c r="A5" s="130"/>
      <c r="B5" s="130"/>
      <c r="C5" s="130"/>
      <c r="D5" s="130"/>
      <c r="E5" s="130"/>
      <c r="F5" s="86"/>
      <c r="G5" s="51"/>
    </row>
    <row r="6" spans="1:7" ht="36" customHeight="1">
      <c r="A6" s="130"/>
      <c r="B6" s="130"/>
      <c r="C6" s="130"/>
      <c r="D6" s="130"/>
      <c r="E6" s="130"/>
      <c r="F6" s="86"/>
      <c r="G6" s="51"/>
    </row>
    <row r="7" spans="1:7">
      <c r="A7" s="51"/>
      <c r="B7" s="51"/>
      <c r="C7" s="51"/>
      <c r="D7" s="51"/>
      <c r="E7" s="51"/>
      <c r="F7" s="51"/>
      <c r="G7" s="51"/>
    </row>
    <row r="8" spans="1:7">
      <c r="A8" s="77" t="s">
        <v>76</v>
      </c>
      <c r="B8" s="52"/>
      <c r="C8" s="53"/>
      <c r="D8" s="53"/>
      <c r="E8" s="53"/>
      <c r="F8" s="51"/>
      <c r="G8" s="51"/>
    </row>
    <row r="9" spans="1:7">
      <c r="A9" s="77"/>
      <c r="B9" s="52"/>
      <c r="C9" s="53"/>
      <c r="D9" s="53"/>
      <c r="E9" s="53"/>
      <c r="F9" s="51"/>
      <c r="G9" s="51"/>
    </row>
    <row r="10" spans="1:7">
      <c r="A10" s="81" t="s">
        <v>53</v>
      </c>
      <c r="B10" s="82"/>
      <c r="C10" s="83"/>
      <c r="D10" s="84"/>
      <c r="E10" s="85"/>
      <c r="F10" s="51"/>
      <c r="G10" s="51"/>
    </row>
    <row r="11" spans="1:7">
      <c r="A11" s="59"/>
      <c r="B11" s="52"/>
      <c r="C11" s="53"/>
      <c r="D11" s="53"/>
      <c r="E11" s="53"/>
      <c r="F11" s="51"/>
      <c r="G11" s="51"/>
    </row>
    <row r="12" spans="1:7" ht="19.5" customHeight="1">
      <c r="A12" s="131" t="s">
        <v>54</v>
      </c>
      <c r="B12" s="131"/>
      <c r="C12" s="131"/>
      <c r="D12" s="131"/>
      <c r="E12" s="131"/>
      <c r="F12" s="51"/>
      <c r="G12" s="51"/>
    </row>
    <row r="13" spans="1:7" ht="80.25" customHeight="1">
      <c r="A13" s="61" t="s">
        <v>55</v>
      </c>
      <c r="B13" s="62" t="s">
        <v>56</v>
      </c>
      <c r="C13" s="62" t="s">
        <v>57</v>
      </c>
      <c r="D13" s="62" t="s">
        <v>58</v>
      </c>
      <c r="E13" s="76" t="s">
        <v>59</v>
      </c>
      <c r="F13" s="51"/>
      <c r="G13" s="51"/>
    </row>
    <row r="14" spans="1:7" ht="17.25" customHeight="1">
      <c r="A14" s="63" t="s">
        <v>38</v>
      </c>
      <c r="B14" s="64">
        <v>500000</v>
      </c>
      <c r="C14" s="64">
        <v>1000000</v>
      </c>
      <c r="D14" s="64">
        <f>+C14-B14</f>
        <v>500000</v>
      </c>
      <c r="E14" s="64">
        <f>+D14/A28</f>
        <v>45454.545454545456</v>
      </c>
      <c r="F14" s="51"/>
      <c r="G14" s="51"/>
    </row>
    <row r="15" spans="1:7">
      <c r="A15" s="59"/>
      <c r="B15" s="52"/>
      <c r="C15" s="53"/>
      <c r="D15" s="53"/>
      <c r="E15" s="53"/>
      <c r="F15" s="51"/>
      <c r="G15" s="51"/>
    </row>
    <row r="16" spans="1:7" ht="69.75" customHeight="1">
      <c r="A16" s="61" t="s">
        <v>60</v>
      </c>
      <c r="B16" s="76" t="s">
        <v>61</v>
      </c>
      <c r="C16" s="65" t="s">
        <v>62</v>
      </c>
      <c r="D16" s="65" t="s">
        <v>63</v>
      </c>
      <c r="E16" s="76" t="s">
        <v>64</v>
      </c>
      <c r="F16" s="51"/>
      <c r="G16" s="51"/>
    </row>
    <row r="17" spans="1:7" ht="17.25" customHeight="1">
      <c r="A17" s="61" t="s">
        <v>65</v>
      </c>
      <c r="B17" s="76" t="s">
        <v>66</v>
      </c>
      <c r="C17" s="65" t="s">
        <v>67</v>
      </c>
      <c r="D17" s="65" t="s">
        <v>68</v>
      </c>
      <c r="E17" s="76" t="s">
        <v>69</v>
      </c>
      <c r="F17" s="51"/>
      <c r="G17" s="51"/>
    </row>
    <row r="18" spans="1:7">
      <c r="A18" s="66">
        <v>1</v>
      </c>
      <c r="B18" s="66">
        <v>40</v>
      </c>
      <c r="C18" s="60">
        <f>+B14</f>
        <v>500000</v>
      </c>
      <c r="D18" s="60">
        <f>+C18+$E$14-1</f>
        <v>545453.54545454541</v>
      </c>
      <c r="E18" s="60">
        <f t="shared" ref="E18:E28" si="0">+B18*$E$31</f>
        <v>0</v>
      </c>
      <c r="F18" s="51"/>
      <c r="G18" s="51"/>
    </row>
    <row r="19" spans="1:7">
      <c r="A19" s="66">
        <v>2</v>
      </c>
      <c r="B19" s="66">
        <v>41</v>
      </c>
      <c r="C19" s="60">
        <f>+D18+1</f>
        <v>545454.54545454541</v>
      </c>
      <c r="D19" s="60">
        <f>+C19+$E$14-1</f>
        <v>590908.09090909082</v>
      </c>
      <c r="E19" s="60">
        <f t="shared" si="0"/>
        <v>0</v>
      </c>
      <c r="F19" s="51"/>
      <c r="G19" s="51"/>
    </row>
    <row r="20" spans="1:7">
      <c r="A20" s="71">
        <v>3</v>
      </c>
      <c r="B20" s="71">
        <v>42</v>
      </c>
      <c r="C20" s="72">
        <f t="shared" ref="C20:C22" si="1">+D19+1</f>
        <v>590909.09090909082</v>
      </c>
      <c r="D20" s="72">
        <f>+C20+$E$14-1</f>
        <v>636362.63636363624</v>
      </c>
      <c r="E20" s="60">
        <f t="shared" si="0"/>
        <v>0</v>
      </c>
      <c r="F20" s="51"/>
      <c r="G20" s="51"/>
    </row>
    <row r="21" spans="1:7">
      <c r="A21" s="66">
        <v>4</v>
      </c>
      <c r="B21" s="66">
        <v>43</v>
      </c>
      <c r="C21" s="60">
        <f t="shared" si="1"/>
        <v>636363.63636363624</v>
      </c>
      <c r="D21" s="60">
        <f>+C21+$E$14-1</f>
        <v>681817.18181818165</v>
      </c>
      <c r="E21" s="60">
        <f t="shared" si="0"/>
        <v>0</v>
      </c>
      <c r="F21" s="51"/>
      <c r="G21" s="51"/>
    </row>
    <row r="22" spans="1:7">
      <c r="A22" s="73">
        <v>5</v>
      </c>
      <c r="B22" s="73">
        <v>44</v>
      </c>
      <c r="C22" s="74">
        <f t="shared" si="1"/>
        <v>681818.18181818165</v>
      </c>
      <c r="D22" s="74">
        <f>+C22+$E$14-1</f>
        <v>727271.72727272706</v>
      </c>
      <c r="E22" s="60">
        <f t="shared" si="0"/>
        <v>0</v>
      </c>
      <c r="F22" s="51"/>
      <c r="G22" s="51"/>
    </row>
    <row r="23" spans="1:7">
      <c r="A23" s="66">
        <v>6</v>
      </c>
      <c r="B23" s="66">
        <v>45</v>
      </c>
      <c r="C23" s="60">
        <f>+D22+1</f>
        <v>727272.72727272706</v>
      </c>
      <c r="D23" s="74">
        <f t="shared" ref="D23:D27" si="2">+C23+$E$14-1</f>
        <v>772726.27272727247</v>
      </c>
      <c r="E23" s="60">
        <f t="shared" si="0"/>
        <v>0</v>
      </c>
      <c r="F23" s="51"/>
      <c r="G23" s="51"/>
    </row>
    <row r="24" spans="1:7">
      <c r="A24" s="73">
        <v>7</v>
      </c>
      <c r="B24" s="73">
        <v>46</v>
      </c>
      <c r="C24" s="60">
        <f t="shared" ref="C24:C28" si="3">+D23+1</f>
        <v>772727.27272727247</v>
      </c>
      <c r="D24" s="74">
        <f t="shared" si="2"/>
        <v>818180.81818181789</v>
      </c>
      <c r="E24" s="60">
        <f t="shared" si="0"/>
        <v>0</v>
      </c>
      <c r="F24" s="51"/>
      <c r="G24" s="51"/>
    </row>
    <row r="25" spans="1:7">
      <c r="A25" s="66">
        <v>8</v>
      </c>
      <c r="B25" s="66">
        <v>47</v>
      </c>
      <c r="C25" s="60">
        <f t="shared" si="3"/>
        <v>818181.81818181789</v>
      </c>
      <c r="D25" s="74">
        <f t="shared" si="2"/>
        <v>863635.3636363633</v>
      </c>
      <c r="E25" s="60">
        <f t="shared" si="0"/>
        <v>0</v>
      </c>
      <c r="F25" s="51"/>
      <c r="G25" s="51"/>
    </row>
    <row r="26" spans="1:7">
      <c r="A26" s="73">
        <v>9</v>
      </c>
      <c r="B26" s="73">
        <v>48</v>
      </c>
      <c r="C26" s="60">
        <f t="shared" si="3"/>
        <v>863636.3636363633</v>
      </c>
      <c r="D26" s="74">
        <f t="shared" si="2"/>
        <v>909089.90909090871</v>
      </c>
      <c r="E26" s="60">
        <f t="shared" si="0"/>
        <v>0</v>
      </c>
      <c r="F26" s="51"/>
      <c r="G26" s="51"/>
    </row>
    <row r="27" spans="1:7">
      <c r="A27" s="66">
        <v>10</v>
      </c>
      <c r="B27" s="66">
        <v>49</v>
      </c>
      <c r="C27" s="60">
        <f t="shared" si="3"/>
        <v>909090.90909090871</v>
      </c>
      <c r="D27" s="74">
        <f t="shared" si="2"/>
        <v>954544.45454545412</v>
      </c>
      <c r="E27" s="60">
        <f t="shared" si="0"/>
        <v>0</v>
      </c>
      <c r="F27" s="51"/>
      <c r="G27" s="51"/>
    </row>
    <row r="28" spans="1:7">
      <c r="A28" s="73">
        <v>11</v>
      </c>
      <c r="B28" s="73">
        <v>50</v>
      </c>
      <c r="C28" s="60">
        <f t="shared" si="3"/>
        <v>954545.45454545412</v>
      </c>
      <c r="D28" s="74">
        <f>+C28+$E$14</f>
        <v>999999.99999999953</v>
      </c>
      <c r="E28" s="60">
        <f t="shared" si="0"/>
        <v>0</v>
      </c>
      <c r="F28" s="51"/>
      <c r="G28" s="51"/>
    </row>
    <row r="29" spans="1:7">
      <c r="A29" s="51"/>
      <c r="B29" s="51"/>
      <c r="C29" s="51"/>
      <c r="D29" s="51"/>
      <c r="E29" s="51"/>
      <c r="F29" s="51"/>
      <c r="G29" s="51"/>
    </row>
    <row r="30" spans="1:7">
      <c r="A30" s="51"/>
      <c r="B30" s="51"/>
      <c r="C30" s="51"/>
      <c r="D30" s="51"/>
      <c r="E30" s="51"/>
      <c r="F30" s="51"/>
      <c r="G30" s="51"/>
    </row>
    <row r="31" spans="1:7" ht="19.5" customHeight="1">
      <c r="A31" s="67" t="s">
        <v>12</v>
      </c>
      <c r="B31" s="68"/>
      <c r="C31" s="69"/>
      <c r="D31" s="70"/>
      <c r="E31" s="60"/>
      <c r="F31" s="51"/>
      <c r="G31" s="51"/>
    </row>
    <row r="32" spans="1:7">
      <c r="A32" s="51"/>
      <c r="B32" s="51"/>
      <c r="C32" s="51"/>
      <c r="D32" s="51"/>
      <c r="E32" s="51"/>
      <c r="F32" s="51"/>
      <c r="G32" s="51"/>
    </row>
  </sheetData>
  <mergeCells count="3">
    <mergeCell ref="A2:E2"/>
    <mergeCell ref="A4:E6"/>
    <mergeCell ref="A12:E12"/>
  </mergeCell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ef6e1e8-23ac-4db9-86c4-0e3601708a35">
      <Terms xmlns="http://schemas.microsoft.com/office/infopath/2007/PartnerControls"/>
    </lcf76f155ced4ddcb4097134ff3c332f>
    <imagen xmlns="0ef6e1e8-23ac-4db9-86c4-0e3601708a35" xsi:nil="true"/>
    <TaxCatchAll xmlns="e08f44b2-7c34-4b17-b577-bb772d2280b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33CC69E006FF9F44B9207B3689F8F025" ma:contentTypeVersion="15" ma:contentTypeDescription="Crear nuevo documento." ma:contentTypeScope="" ma:versionID="7da299a8e00fc18846b04a17c1b8bbb8">
  <xsd:schema xmlns:xsd="http://www.w3.org/2001/XMLSchema" xmlns:xs="http://www.w3.org/2001/XMLSchema" xmlns:p="http://schemas.microsoft.com/office/2006/metadata/properties" xmlns:ns2="0ef6e1e8-23ac-4db9-86c4-0e3601708a35" xmlns:ns3="e08f44b2-7c34-4b17-b577-bb772d2280b8" targetNamespace="http://schemas.microsoft.com/office/2006/metadata/properties" ma:root="true" ma:fieldsID="4188c17948dd8fa52b587f5e4c54c72b" ns2:_="" ns3:_="">
    <xsd:import namespace="0ef6e1e8-23ac-4db9-86c4-0e3601708a35"/>
    <xsd:import namespace="e08f44b2-7c34-4b17-b577-bb772d2280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ima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6e1e8-23ac-4db9-86c4-0e3601708a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9dd0de2-0d50-4a6d-84d8-73a82e13a0b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imagen" ma:index="22" nillable="true" ma:displayName="imagen" ma:format="Thumbnail" ma:internalName="imagen">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08f44b2-7c34-4b17-b577-bb772d2280b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3b20e47-5ec5-4c2c-805e-2ecbd07bf2a3}" ma:internalName="TaxCatchAll" ma:showField="CatchAllData" ma:web="e08f44b2-7c34-4b17-b577-bb772d2280b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B1A9D6-8B03-4312-A71D-079CA5234616}"/>
</file>

<file path=customXml/itemProps2.xml><?xml version="1.0" encoding="utf-8"?>
<ds:datastoreItem xmlns:ds="http://schemas.openxmlformats.org/officeDocument/2006/customXml" ds:itemID="{820EC58A-6A6E-4CAD-B066-92BABF2B3A48}"/>
</file>

<file path=customXml/itemProps3.xml><?xml version="1.0" encoding="utf-8"?>
<ds:datastoreItem xmlns:ds="http://schemas.openxmlformats.org/officeDocument/2006/customXml" ds:itemID="{4EA490B8-4EC7-43DC-8A67-A2011DB26DC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Estudio técnico para fijación honorarios de promotores con código</dc:title>
  <dc:subject/>
  <dc:creator>adrojas</dc:creator>
  <cp:keywords>TRFT18</cp:keywords>
  <dc:description/>
  <cp:lastModifiedBy>Jason Fernando Bolivar Silva</cp:lastModifiedBy>
  <cp:revision/>
  <dcterms:created xsi:type="dcterms:W3CDTF">2010-09-07T13:16:05Z</dcterms:created>
  <dcterms:modified xsi:type="dcterms:W3CDTF">2026-03-05T19:21:29Z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c3a2bf48-b5f7-4e1c-b84f-655cab5a6659</vt:lpwstr>
  </property>
  <property fmtid="{D5CDD505-2E9C-101B-9397-08002B2CF9AE}" pid="3" name="ContentTypeId">
    <vt:lpwstr>0x01010033CC69E006FF9F44B9207B3689F8F025</vt:lpwstr>
  </property>
  <property fmtid="{D5CDD505-2E9C-101B-9397-08002B2CF9AE}" pid="4" name="Grupo_Objetivo">
    <vt:lpwstr>Usuarios</vt:lpwstr>
  </property>
  <property fmtid="{D5CDD505-2E9C-101B-9397-08002B2CF9AE}" pid="5" name="Publicado">
    <vt:bool>true</vt:bool>
  </property>
  <property fmtid="{D5CDD505-2E9C-101B-9397-08002B2CF9AE}" pid="6" name="Tematica">
    <vt:lpwstr>Formato, Listado,Estudio, Técnico,  fijación, Honorarios, Promotores, ARFT02, ARCR01, control a sujetos vigilados, Delegado Para Las Medidas Especial.</vt:lpwstr>
  </property>
  <property fmtid="{D5CDD505-2E9C-101B-9397-08002B2CF9AE}" pid="7" name="ESRI_WORKBOOK_ID">
    <vt:lpwstr>62f89a81f94a4ae09b1c9867b3497343</vt:lpwstr>
  </property>
  <property fmtid="{D5CDD505-2E9C-101B-9397-08002B2CF9AE}" pid="8" name="MediaServiceImageTags">
    <vt:lpwstr/>
  </property>
</Properties>
</file>